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ily" sheetId="1" state="visible" r:id="rId3"/>
    <sheet name="Pickup" sheetId="2" state="visible" r:id="rId4"/>
    <sheet name="ByDOW" sheetId="3" state="visible" r:id="rId5"/>
    <sheet name="Mode_d_emploi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<sst xmlns="http://schemas.openxmlformats.org/spreadsheetml/2006/main" count="38" uniqueCount="33">
  <si>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 xml:space="preserve">Date</t>
  </si>
  <si>
    <t xml:space="preserve">Chambres_totales</t>
  </si>
  <si>
    <t xml:space="preserve">Chambres_hors_service</t>
  </si>
  <si>
    <t xml:space="preserve">Chambres_vendues</t>
  </si>
  <si>
    <t xml:space="preserve">Objectif_TO_%</t>
  </si>
  <si>
    <t xml:space="preserve">Jour_sem.</t>
  </si>
  <si>
    <t xml:space="preserve">Chambres_dispo_effectives</t>
  </si>
  <si>
    <t xml:space="preserve">TO_%</t>
  </si>
  <si>
    <t xml:space="preserve">Écart_vs_objectif_pts</t>
  </si>
  <si>
    <t xml:space="preserve">Chambres_restant_pour_objectif</t>
  </si>
  <si>
    <t xml:space="preserve">OnTheBooks_chambres</t>
  </si>
  <si>
    <t xml:space="preserve">Objectif_chambres</t>
  </si>
  <si>
    <t xml:space="preserve">Chambres_restant</t>
  </si>
  <si>
    <t xml:space="preserve">Jours_avant_arrivee</t>
  </si>
  <si>
    <t xml:space="preserve">Pickup_quotidien_cible</t>
  </si>
  <si>
    <t xml:space="preserve">Aide_lecture</t>
  </si>
  <si>
    <t xml:space="preserve">Dispo_effectives</t>
  </si>
  <si>
    <t xml:space="preserve">TO_moyen_%</t>
  </si>
  <si>
    <t xml:space="preserve">lun</t>
  </si>
  <si>
    <t xml:space="preserve">mar</t>
  </si>
  <si>
    <t xml:space="preserve">mer</t>
  </si>
  <si>
    <t xml:space="preserve">jeu</t>
  </si>
  <si>
    <t xml:space="preserve">ven</t>
  </si>
  <si>
    <t xml:space="preserve">sam</t>
  </si>
  <si>
    <t xml:space="preserve">dim</t>
  </si>
  <si>
    <t xml:space="preserve">Toolkit Taux d'Occupation hôtel RMD Technologies · version 2 du 08/10/2026 (corrige le calcul du TO, de l'écart, du restant, du pick-up et du TO par jour de semaine de la version 2025)</t>
  </si>
  <si>
    <t xml:space="preserve">Feuille Daily : saisissez la date de début en A2 (les suivantes se calculent), puis chaque jour les chambres hors service, les chambres vendues et votre objectif de TO en nombre entier (80 = 80 %). Cellules jaunes = à saisir.</t>
  </si>
  <si>
    <t xml:space="preserve">Définition RMD : TO = chambres vendues / (chambres totales − chambres hors service). L'écart est exprimé en points ; le restant est le nombre de chambres à vendre pour atteindre l'objectif.</t>
  </si>
  <si>
    <t xml:space="preserve">Feuille Pickup : saisissez l'OTB du jour pour chaque date de séjour (réservations confirmées, annulations déduites). L'outil calcule le besoin restant et un pick-up quotidien cible jusqu'à la date.</t>
  </si>
  <si>
    <t xml:space="preserve">Feuille ByDOW : TO moyen par jour de semaine, calculé sur les seuls jours renseignés.</t>
  </si>
  <si>
    <t xml:space="preserve">Repères de lecture (à adapter à votre hôtel, jamais à appliquer seuls) :</t>
  </si>
  <si>
    <t xml:space="preserve">- Un retard à J-7 se juge au même délai N-1 : une clientèle affaires qui réserve tard n'est pas en retard. Croisez avec le rythme récent et la demande du territoire avant de baisser un palier.</t>
  </si>
  <si>
    <t xml:space="preserve">- Objectif atteint tôt : le stock part peut-être trop bon marché. Relisez le prix moyen avant de vendre davantage.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</si>
</sst>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.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8"/>
    <col collapsed="false" customWidth="true" hidden="false" outlineLevel="0" max="3" min="3" style="0" width="23"/>
    <col collapsed="false" customWidth="true" hidden="false" outlineLevel="0" max="4" min="4" style="0" width="18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27"/>
    <col collapsed="false" customWidth="true" hidden="false" outlineLevel="0" max="8" min="8" style="0" width="13"/>
    <col collapsed="false" customWidth="true" hidden="false" outlineLevel="0" max="9" min="9" style="0" width="23"/>
    <col collapsed="false" customWidth="true" hidden="false" outlineLevel="0" max="10" min="10" style="0" width="3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2" t="n">
        <v>46327</v>
      </c>
      <c r="B2" s="3" t="n">
        <v>40</v>
      </c>
      <c r="C2" s="3" t="n">
        <v>0</v>
      </c>
      <c r="D2" s="3"/>
      <c r="E2" s="3" t="n">
        <v>80</v>
      </c>
      <c r="F2" s="4" t="str">
        <f aca="false">CHOOSE(WEEKDAY(A2,2),"lun","mar","mer","jeu","ven","sam","dim")</f>
        <v>dim</v>
      </c>
      <c r="G2" s="4" t="n">
        <f aca="false">B2-C2</f>
        <v>40</v>
      </c>
      <c r="H2" s="5" t="str">
        <f aca="false">IF(OR(D2="",G2&lt;=0),"",D2/G2)</f>
        <v/>
      </c>
      <c r="I2" s="4" t="str">
        <f aca="false">IF(H2="","",ROUND(100*H2-E2,1))</f>
        <v/>
      </c>
      <c r="J2" s="4" t="str">
        <f aca="false">IF(OR(D2="",G2&lt;=0),"",MAX(0,ROUNDUP(E2/100*G2-D2,0)))</f>
        <v/>
      </c>
    </row>
    <row r="3" customFormat="false" ht="15" hidden="false" customHeight="false" outlineLevel="0" collapsed="false">
      <c r="A3" s="6" t="n">
        <f aca="false">A2+1</f>
        <v>46328</v>
      </c>
      <c r="B3" s="3" t="n">
        <v>40</v>
      </c>
      <c r="C3" s="3" t="n">
        <v>0</v>
      </c>
      <c r="D3" s="3"/>
      <c r="E3" s="3" t="n">
        <v>80</v>
      </c>
      <c r="F3" s="4" t="str">
        <f aca="false">CHOOSE(WEEKDAY(A3,2),"lun","mar","mer","jeu","ven","sam","dim")</f>
        <v>lun</v>
      </c>
      <c r="G3" s="4" t="n">
        <f aca="false">B3-C3</f>
        <v>40</v>
      </c>
      <c r="H3" s="5" t="str">
        <f aca="false">IF(OR(D3="",G3&lt;=0),"",D3/G3)</f>
        <v/>
      </c>
      <c r="I3" s="4" t="str">
        <f aca="false">IF(H3="","",ROUND(100*H3-E3,1))</f>
        <v/>
      </c>
      <c r="J3" s="4" t="str">
        <f aca="false">IF(OR(D3="",G3&lt;=0),"",MAX(0,ROUNDUP(E3/100*G3-D3,0)))</f>
        <v/>
      </c>
    </row>
    <row r="4" customFormat="false" ht="15" hidden="false" customHeight="false" outlineLevel="0" collapsed="false">
      <c r="A4" s="6" t="n">
        <f aca="false">A3+1</f>
        <v>46329</v>
      </c>
      <c r="B4" s="3" t="n">
        <v>40</v>
      </c>
      <c r="C4" s="3" t="n">
        <v>0</v>
      </c>
      <c r="D4" s="3"/>
      <c r="E4" s="3" t="n">
        <v>80</v>
      </c>
      <c r="F4" s="4" t="str">
        <f aca="false">CHOOSE(WEEKDAY(A4,2),"lun","mar","mer","jeu","ven","sam","dim")</f>
        <v>mar</v>
      </c>
      <c r="G4" s="4" t="n">
        <f aca="false">B4-C4</f>
        <v>40</v>
      </c>
      <c r="H4" s="5" t="str">
        <f aca="false">IF(OR(D4="",G4&lt;=0),"",D4/G4)</f>
        <v/>
      </c>
      <c r="I4" s="4" t="str">
        <f aca="false">IF(H4="","",ROUND(100*H4-E4,1))</f>
        <v/>
      </c>
      <c r="J4" s="4" t="str">
        <f aca="false">IF(OR(D4="",G4&lt;=0),"",MAX(0,ROUNDUP(E4/100*G4-D4,0)))</f>
        <v/>
      </c>
    </row>
    <row r="5" customFormat="false" ht="15" hidden="false" customHeight="false" outlineLevel="0" collapsed="false">
      <c r="A5" s="6" t="n">
        <f aca="false">A4+1</f>
        <v>46330</v>
      </c>
      <c r="B5" s="3" t="n">
        <v>40</v>
      </c>
      <c r="C5" s="3" t="n">
        <v>0</v>
      </c>
      <c r="D5" s="3"/>
      <c r="E5" s="3" t="n">
        <v>80</v>
      </c>
      <c r="F5" s="4" t="str">
        <f aca="false">CHOOSE(WEEKDAY(A5,2),"lun","mar","mer","jeu","ven","sam","dim")</f>
        <v>mer</v>
      </c>
      <c r="G5" s="4" t="n">
        <f aca="false">B5-C5</f>
        <v>40</v>
      </c>
      <c r="H5" s="5" t="str">
        <f aca="false">IF(OR(D5="",G5&lt;=0),"",D5/G5)</f>
        <v/>
      </c>
      <c r="I5" s="4" t="str">
        <f aca="false">IF(H5="","",ROUND(100*H5-E5,1))</f>
        <v/>
      </c>
      <c r="J5" s="4" t="str">
        <f aca="false">IF(OR(D5="",G5&lt;=0),"",MAX(0,ROUNDUP(E5/100*G5-D5,0)))</f>
        <v/>
      </c>
    </row>
    <row r="6" customFormat="false" ht="15" hidden="false" customHeight="false" outlineLevel="0" collapsed="false">
      <c r="A6" s="6" t="n">
        <f aca="false">A5+1</f>
        <v>46331</v>
      </c>
      <c r="B6" s="3" t="n">
        <v>40</v>
      </c>
      <c r="C6" s="3" t="n">
        <v>0</v>
      </c>
      <c r="D6" s="3"/>
      <c r="E6" s="3" t="n">
        <v>80</v>
      </c>
      <c r="F6" s="4" t="str">
        <f aca="false">CHOOSE(WEEKDAY(A6,2),"lun","mar","mer","jeu","ven","sam","dim")</f>
        <v>jeu</v>
      </c>
      <c r="G6" s="4" t="n">
        <f aca="false">B6-C6</f>
        <v>40</v>
      </c>
      <c r="H6" s="5" t="str">
        <f aca="false">IF(OR(D6="",G6&lt;=0),"",D6/G6)</f>
        <v/>
      </c>
      <c r="I6" s="4" t="str">
        <f aca="false">IF(H6="","",ROUND(100*H6-E6,1))</f>
        <v/>
      </c>
      <c r="J6" s="4" t="str">
        <f aca="false">IF(OR(D6="",G6&lt;=0),"",MAX(0,ROUNDUP(E6/100*G6-D6,0)))</f>
        <v/>
      </c>
    </row>
    <row r="7" customFormat="false" ht="15" hidden="false" customHeight="false" outlineLevel="0" collapsed="false">
      <c r="A7" s="6" t="n">
        <f aca="false">A6+1</f>
        <v>46332</v>
      </c>
      <c r="B7" s="3" t="n">
        <v>40</v>
      </c>
      <c r="C7" s="3" t="n">
        <v>0</v>
      </c>
      <c r="D7" s="3"/>
      <c r="E7" s="3" t="n">
        <v>80</v>
      </c>
      <c r="F7" s="4" t="str">
        <f aca="false">CHOOSE(WEEKDAY(A7,2),"lun","mar","mer","jeu","ven","sam","dim")</f>
        <v>ven</v>
      </c>
      <c r="G7" s="4" t="n">
        <f aca="false">B7-C7</f>
        <v>40</v>
      </c>
      <c r="H7" s="5" t="str">
        <f aca="false">IF(OR(D7="",G7&lt;=0),"",D7/G7)</f>
        <v/>
      </c>
      <c r="I7" s="4" t="str">
        <f aca="false">IF(H7="","",ROUND(100*H7-E7,1))</f>
        <v/>
      </c>
      <c r="J7" s="4" t="str">
        <f aca="false">IF(OR(D7="",G7&lt;=0),"",MAX(0,ROUNDUP(E7/100*G7-D7,0)))</f>
        <v/>
      </c>
    </row>
    <row r="8" customFormat="false" ht="15" hidden="false" customHeight="false" outlineLevel="0" collapsed="false">
      <c r="A8" s="6" t="n">
        <f aca="false">A7+1</f>
        <v>46333</v>
      </c>
      <c r="B8" s="3" t="n">
        <v>40</v>
      </c>
      <c r="C8" s="3" t="n">
        <v>0</v>
      </c>
      <c r="D8" s="3"/>
      <c r="E8" s="3" t="n">
        <v>80</v>
      </c>
      <c r="F8" s="4" t="str">
        <f aca="false">CHOOSE(WEEKDAY(A8,2),"lun","mar","mer","jeu","ven","sam","dim")</f>
        <v>sam</v>
      </c>
      <c r="G8" s="4" t="n">
        <f aca="false">B8-C8</f>
        <v>40</v>
      </c>
      <c r="H8" s="5" t="str">
        <f aca="false">IF(OR(D8="",G8&lt;=0),"",D8/G8)</f>
        <v/>
      </c>
      <c r="I8" s="4" t="str">
        <f aca="false">IF(H8="","",ROUND(100*H8-E8,1))</f>
        <v/>
      </c>
      <c r="J8" s="4" t="str">
        <f aca="false">IF(OR(D8="",G8&lt;=0),"",MAX(0,ROUNDUP(E8/100*G8-D8,0)))</f>
        <v/>
      </c>
    </row>
    <row r="9" customFormat="false" ht="15" hidden="false" customHeight="false" outlineLevel="0" collapsed="false">
      <c r="A9" s="6" t="n">
        <f aca="false">A8+1</f>
        <v>46334</v>
      </c>
      <c r="B9" s="3" t="n">
        <v>40</v>
      </c>
      <c r="C9" s="3" t="n">
        <v>0</v>
      </c>
      <c r="D9" s="3"/>
      <c r="E9" s="3" t="n">
        <v>80</v>
      </c>
      <c r="F9" s="4" t="str">
        <f aca="false">CHOOSE(WEEKDAY(A9,2),"lun","mar","mer","jeu","ven","sam","dim")</f>
        <v>dim</v>
      </c>
      <c r="G9" s="4" t="n">
        <f aca="false">B9-C9</f>
        <v>40</v>
      </c>
      <c r="H9" s="5" t="str">
        <f aca="false">IF(OR(D9="",G9&lt;=0),"",D9/G9)</f>
        <v/>
      </c>
      <c r="I9" s="4" t="str">
        <f aca="false">IF(H9="","",ROUND(100*H9-E9,1))</f>
        <v/>
      </c>
      <c r="J9" s="4" t="str">
        <f aca="false">IF(OR(D9="",G9&lt;=0),"",MAX(0,ROUNDUP(E9/100*G9-D9,0)))</f>
        <v/>
      </c>
    </row>
    <row r="10" customFormat="false" ht="15" hidden="false" customHeight="false" outlineLevel="0" collapsed="false">
      <c r="A10" s="6" t="n">
        <f aca="false">A9+1</f>
        <v>46335</v>
      </c>
      <c r="B10" s="3" t="n">
        <v>40</v>
      </c>
      <c r="C10" s="3" t="n">
        <v>0</v>
      </c>
      <c r="D10" s="3"/>
      <c r="E10" s="3" t="n">
        <v>80</v>
      </c>
      <c r="F10" s="4" t="str">
        <f aca="false">CHOOSE(WEEKDAY(A10,2),"lun","mar","mer","jeu","ven","sam","dim")</f>
        <v>lun</v>
      </c>
      <c r="G10" s="4" t="n">
        <f aca="false">B10-C10</f>
        <v>40</v>
      </c>
      <c r="H10" s="5" t="str">
        <f aca="false">IF(OR(D10="",G10&lt;=0),"",D10/G10)</f>
        <v/>
      </c>
      <c r="I10" s="4" t="str">
        <f aca="false">IF(H10="","",ROUND(100*H10-E10,1))</f>
        <v/>
      </c>
      <c r="J10" s="4" t="str">
        <f aca="false">IF(OR(D10="",G10&lt;=0),"",MAX(0,ROUNDUP(E10/100*G10-D10,0)))</f>
        <v/>
      </c>
    </row>
    <row r="11" customFormat="false" ht="15" hidden="false" customHeight="false" outlineLevel="0" collapsed="false">
      <c r="A11" s="6" t="n">
        <f aca="false">A10+1</f>
        <v>46336</v>
      </c>
      <c r="B11" s="3" t="n">
        <v>40</v>
      </c>
      <c r="C11" s="3" t="n">
        <v>0</v>
      </c>
      <c r="D11" s="3"/>
      <c r="E11" s="3" t="n">
        <v>80</v>
      </c>
      <c r="F11" s="4" t="str">
        <f aca="false">CHOOSE(WEEKDAY(A11,2),"lun","mar","mer","jeu","ven","sam","dim")</f>
        <v>mar</v>
      </c>
      <c r="G11" s="4" t="n">
        <f aca="false">B11-C11</f>
        <v>40</v>
      </c>
      <c r="H11" s="5" t="str">
        <f aca="false">IF(OR(D11="",G11&lt;=0),"",D11/G11)</f>
        <v/>
      </c>
      <c r="I11" s="4" t="str">
        <f aca="false">IF(H11="","",ROUND(100*H11-E11,1))</f>
        <v/>
      </c>
      <c r="J11" s="4" t="str">
        <f aca="false">IF(OR(D11="",G11&lt;=0),"",MAX(0,ROUNDUP(E11/100*G11-D11,0)))</f>
        <v/>
      </c>
    </row>
    <row r="12" customFormat="false" ht="15" hidden="false" customHeight="false" outlineLevel="0" collapsed="false">
      <c r="A12" s="6" t="n">
        <f aca="false">A11+1</f>
        <v>46337</v>
      </c>
      <c r="B12" s="3" t="n">
        <v>40</v>
      </c>
      <c r="C12" s="3" t="n">
        <v>0</v>
      </c>
      <c r="D12" s="3"/>
      <c r="E12" s="3" t="n">
        <v>80</v>
      </c>
      <c r="F12" s="4" t="str">
        <f aca="false">CHOOSE(WEEKDAY(A12,2),"lun","mar","mer","jeu","ven","sam","dim")</f>
        <v>mer</v>
      </c>
      <c r="G12" s="4" t="n">
        <f aca="false">B12-C12</f>
        <v>40</v>
      </c>
      <c r="H12" s="5" t="str">
        <f aca="false">IF(OR(D12="",G12&lt;=0),"",D12/G12)</f>
        <v/>
      </c>
      <c r="I12" s="4" t="str">
        <f aca="false">IF(H12="","",ROUND(100*H12-E12,1))</f>
        <v/>
      </c>
      <c r="J12" s="4" t="str">
        <f aca="false">IF(OR(D12="",G12&lt;=0),"",MAX(0,ROUNDUP(E12/100*G12-D12,0)))</f>
        <v/>
      </c>
    </row>
    <row r="13" customFormat="false" ht="15" hidden="false" customHeight="false" outlineLevel="0" collapsed="false">
      <c r="A13" s="6" t="n">
        <f aca="false">A12+1</f>
        <v>46338</v>
      </c>
      <c r="B13" s="3" t="n">
        <v>40</v>
      </c>
      <c r="C13" s="3" t="n">
        <v>0</v>
      </c>
      <c r="D13" s="3"/>
      <c r="E13" s="3" t="n">
        <v>80</v>
      </c>
      <c r="F13" s="4" t="str">
        <f aca="false">CHOOSE(WEEKDAY(A13,2),"lun","mar","mer","jeu","ven","sam","dim")</f>
        <v>jeu</v>
      </c>
      <c r="G13" s="4" t="n">
        <f aca="false">B13-C13</f>
        <v>40</v>
      </c>
      <c r="H13" s="5" t="str">
        <f aca="false">IF(OR(D13="",G13&lt;=0),"",D13/G13)</f>
        <v/>
      </c>
      <c r="I13" s="4" t="str">
        <f aca="false">IF(H13="","",ROUND(100*H13-E13,1))</f>
        <v/>
      </c>
      <c r="J13" s="4" t="str">
        <f aca="false">IF(OR(D13="",G13&lt;=0),"",MAX(0,ROUNDUP(E13/100*G13-D13,0)))</f>
        <v/>
      </c>
    </row>
    <row r="14" customFormat="false" ht="15" hidden="false" customHeight="false" outlineLevel="0" collapsed="false">
      <c r="A14" s="6" t="n">
        <f aca="false">A13+1</f>
        <v>46339</v>
      </c>
      <c r="B14" s="3" t="n">
        <v>40</v>
      </c>
      <c r="C14" s="3" t="n">
        <v>0</v>
      </c>
      <c r="D14" s="3"/>
      <c r="E14" s="3" t="n">
        <v>80</v>
      </c>
      <c r="F14" s="4" t="str">
        <f aca="false">CHOOSE(WEEKDAY(A14,2),"lun","mar","mer","jeu","ven","sam","dim")</f>
        <v>ven</v>
      </c>
      <c r="G14" s="4" t="n">
        <f aca="false">B14-C14</f>
        <v>40</v>
      </c>
      <c r="H14" s="5" t="str">
        <f aca="false">IF(OR(D14="",G14&lt;=0),"",D14/G14)</f>
        <v/>
      </c>
      <c r="I14" s="4" t="str">
        <f aca="false">IF(H14="","",ROUND(100*H14-E14,1))</f>
        <v/>
      </c>
      <c r="J14" s="4" t="str">
        <f aca="false">IF(OR(D14="",G14&lt;=0),"",MAX(0,ROUNDUP(E14/100*G14-D14,0)))</f>
        <v/>
      </c>
    </row>
    <row r="15" customFormat="false" ht="15" hidden="false" customHeight="false" outlineLevel="0" collapsed="false">
      <c r="A15" s="6" t="n">
        <f aca="false">A14+1</f>
        <v>46340</v>
      </c>
      <c r="B15" s="3" t="n">
        <v>40</v>
      </c>
      <c r="C15" s="3" t="n">
        <v>0</v>
      </c>
      <c r="D15" s="3"/>
      <c r="E15" s="3" t="n">
        <v>80</v>
      </c>
      <c r="F15" s="4" t="str">
        <f aca="false">CHOOSE(WEEKDAY(A15,2),"lun","mar","mer","jeu","ven","sam","dim")</f>
        <v>sam</v>
      </c>
      <c r="G15" s="4" t="n">
        <f aca="false">B15-C15</f>
        <v>40</v>
      </c>
      <c r="H15" s="5" t="str">
        <f aca="false">IF(OR(D15="",G15&lt;=0),"",D15/G15)</f>
        <v/>
      </c>
      <c r="I15" s="4" t="str">
        <f aca="false">IF(H15="","",ROUND(100*H15-E15,1))</f>
        <v/>
      </c>
      <c r="J15" s="4" t="str">
        <f aca="false">IF(OR(D15="",G15&lt;=0),"",MAX(0,ROUNDUP(E15/100*G15-D15,0)))</f>
        <v/>
      </c>
    </row>
    <row r="16" customFormat="false" ht="15" hidden="false" customHeight="false" outlineLevel="0" collapsed="false">
      <c r="A16" s="6" t="n">
        <f aca="false">A15+1</f>
        <v>46341</v>
      </c>
      <c r="B16" s="3" t="n">
        <v>40</v>
      </c>
      <c r="C16" s="3" t="n">
        <v>0</v>
      </c>
      <c r="D16" s="3"/>
      <c r="E16" s="3" t="n">
        <v>80</v>
      </c>
      <c r="F16" s="4" t="str">
        <f aca="false">CHOOSE(WEEKDAY(A16,2),"lun","mar","mer","jeu","ven","sam","dim")</f>
        <v>dim</v>
      </c>
      <c r="G16" s="4" t="n">
        <f aca="false">B16-C16</f>
        <v>40</v>
      </c>
      <c r="H16" s="5" t="str">
        <f aca="false">IF(OR(D16="",G16&lt;=0),"",D16/G16)</f>
        <v/>
      </c>
      <c r="I16" s="4" t="str">
        <f aca="false">IF(H16="","",ROUND(100*H16-E16,1))</f>
        <v/>
      </c>
      <c r="J16" s="4" t="str">
        <f aca="false">IF(OR(D16="",G16&lt;=0),"",MAX(0,ROUNDUP(E16/100*G16-D16,0)))</f>
        <v/>
      </c>
    </row>
    <row r="17" customFormat="false" ht="15" hidden="false" customHeight="false" outlineLevel="0" collapsed="false">
      <c r="A17" s="6" t="n">
        <f aca="false">A16+1</f>
        <v>46342</v>
      </c>
      <c r="B17" s="3" t="n">
        <v>40</v>
      </c>
      <c r="C17" s="3" t="n">
        <v>0</v>
      </c>
      <c r="D17" s="3"/>
      <c r="E17" s="3" t="n">
        <v>80</v>
      </c>
      <c r="F17" s="4" t="str">
        <f aca="false">CHOOSE(WEEKDAY(A17,2),"lun","mar","mer","jeu","ven","sam","dim")</f>
        <v>lun</v>
      </c>
      <c r="G17" s="4" t="n">
        <f aca="false">B17-C17</f>
        <v>40</v>
      </c>
      <c r="H17" s="5" t="str">
        <f aca="false">IF(OR(D17="",G17&lt;=0),"",D17/G17)</f>
        <v/>
      </c>
      <c r="I17" s="4" t="str">
        <f aca="false">IF(H17="","",ROUND(100*H17-E17,1))</f>
        <v/>
      </c>
      <c r="J17" s="4" t="str">
        <f aca="false">IF(OR(D17="",G17&lt;=0),"",MAX(0,ROUNDUP(E17/100*G17-D17,0)))</f>
        <v/>
      </c>
    </row>
    <row r="18" customFormat="false" ht="15" hidden="false" customHeight="false" outlineLevel="0" collapsed="false">
      <c r="A18" s="6" t="n">
        <f aca="false">A17+1</f>
        <v>46343</v>
      </c>
      <c r="B18" s="3" t="n">
        <v>40</v>
      </c>
      <c r="C18" s="3" t="n">
        <v>0</v>
      </c>
      <c r="D18" s="3"/>
      <c r="E18" s="3" t="n">
        <v>80</v>
      </c>
      <c r="F18" s="4" t="str">
        <f aca="false">CHOOSE(WEEKDAY(A18,2),"lun","mar","mer","jeu","ven","sam","dim")</f>
        <v>mar</v>
      </c>
      <c r="G18" s="4" t="n">
        <f aca="false">B18-C18</f>
        <v>40</v>
      </c>
      <c r="H18" s="5" t="str">
        <f aca="false">IF(OR(D18="",G18&lt;=0),"",D18/G18)</f>
        <v/>
      </c>
      <c r="I18" s="4" t="str">
        <f aca="false">IF(H18="","",ROUND(100*H18-E18,1))</f>
        <v/>
      </c>
      <c r="J18" s="4" t="str">
        <f aca="false">IF(OR(D18="",G18&lt;=0),"",MAX(0,ROUNDUP(E18/100*G18-D18,0)))</f>
        <v/>
      </c>
    </row>
    <row r="19" customFormat="false" ht="15" hidden="false" customHeight="false" outlineLevel="0" collapsed="false">
      <c r="A19" s="6" t="n">
        <f aca="false">A18+1</f>
        <v>46344</v>
      </c>
      <c r="B19" s="3" t="n">
        <v>40</v>
      </c>
      <c r="C19" s="3" t="n">
        <v>0</v>
      </c>
      <c r="D19" s="3"/>
      <c r="E19" s="3" t="n">
        <v>80</v>
      </c>
      <c r="F19" s="4" t="str">
        <f aca="false">CHOOSE(WEEKDAY(A19,2),"lun","mar","mer","jeu","ven","sam","dim")</f>
        <v>mer</v>
      </c>
      <c r="G19" s="4" t="n">
        <f aca="false">B19-C19</f>
        <v>40</v>
      </c>
      <c r="H19" s="5" t="str">
        <f aca="false">IF(OR(D19="",G19&lt;=0),"",D19/G19)</f>
        <v/>
      </c>
      <c r="I19" s="4" t="str">
        <f aca="false">IF(H19="","",ROUND(100*H19-E19,1))</f>
        <v/>
      </c>
      <c r="J19" s="4" t="str">
        <f aca="false">IF(OR(D19="",G19&lt;=0),"",MAX(0,ROUNDUP(E19/100*G19-D19,0)))</f>
        <v/>
      </c>
    </row>
    <row r="20" customFormat="false" ht="15" hidden="false" customHeight="false" outlineLevel="0" collapsed="false">
      <c r="A20" s="6" t="n">
        <f aca="false">A19+1</f>
        <v>46345</v>
      </c>
      <c r="B20" s="3" t="n">
        <v>40</v>
      </c>
      <c r="C20" s="3" t="n">
        <v>0</v>
      </c>
      <c r="D20" s="3"/>
      <c r="E20" s="3" t="n">
        <v>80</v>
      </c>
      <c r="F20" s="4" t="str">
        <f aca="false">CHOOSE(WEEKDAY(A20,2),"lun","mar","mer","jeu","ven","sam","dim")</f>
        <v>jeu</v>
      </c>
      <c r="G20" s="4" t="n">
        <f aca="false">B20-C20</f>
        <v>40</v>
      </c>
      <c r="H20" s="5" t="str">
        <f aca="false">IF(OR(D20="",G20&lt;=0),"",D20/G20)</f>
        <v/>
      </c>
      <c r="I20" s="4" t="str">
        <f aca="false">IF(H20="","",ROUND(100*H20-E20,1))</f>
        <v/>
      </c>
      <c r="J20" s="4" t="str">
        <f aca="false">IF(OR(D20="",G20&lt;=0),"",MAX(0,ROUNDUP(E20/100*G20-D20,0)))</f>
        <v/>
      </c>
    </row>
    <row r="21" customFormat="false" ht="15" hidden="false" customHeight="false" outlineLevel="0" collapsed="false">
      <c r="A21" s="6" t="n">
        <f aca="false">A20+1</f>
        <v>46346</v>
      </c>
      <c r="B21" s="3" t="n">
        <v>40</v>
      </c>
      <c r="C21" s="3" t="n">
        <v>0</v>
      </c>
      <c r="D21" s="3"/>
      <c r="E21" s="3" t="n">
        <v>80</v>
      </c>
      <c r="F21" s="4" t="str">
        <f aca="false">CHOOSE(WEEKDAY(A21,2),"lun","mar","mer","jeu","ven","sam","dim")</f>
        <v>ven</v>
      </c>
      <c r="G21" s="4" t="n">
        <f aca="false">B21-C21</f>
        <v>40</v>
      </c>
      <c r="H21" s="5" t="str">
        <f aca="false">IF(OR(D21="",G21&lt;=0),"",D21/G21)</f>
        <v/>
      </c>
      <c r="I21" s="4" t="str">
        <f aca="false">IF(H21="","",ROUND(100*H21-E21,1))</f>
        <v/>
      </c>
      <c r="J21" s="4" t="str">
        <f aca="false">IF(OR(D21="",G21&lt;=0),"",MAX(0,ROUNDUP(E21/100*G21-D21,0)))</f>
        <v/>
      </c>
    </row>
    <row r="22" customFormat="false" ht="15" hidden="false" customHeight="false" outlineLevel="0" collapsed="false">
      <c r="A22" s="6" t="n">
        <f aca="false">A21+1</f>
        <v>46347</v>
      </c>
      <c r="B22" s="3" t="n">
        <v>40</v>
      </c>
      <c r="C22" s="3" t="n">
        <v>0</v>
      </c>
      <c r="D22" s="3"/>
      <c r="E22" s="3" t="n">
        <v>80</v>
      </c>
      <c r="F22" s="4" t="str">
        <f aca="false">CHOOSE(WEEKDAY(A22,2),"lun","mar","mer","jeu","ven","sam","dim")</f>
        <v>sam</v>
      </c>
      <c r="G22" s="4" t="n">
        <f aca="false">B22-C22</f>
        <v>40</v>
      </c>
      <c r="H22" s="5" t="str">
        <f aca="false">IF(OR(D22="",G22&lt;=0),"",D22/G22)</f>
        <v/>
      </c>
      <c r="I22" s="4" t="str">
        <f aca="false">IF(H22="","",ROUND(100*H22-E22,1))</f>
        <v/>
      </c>
      <c r="J22" s="4" t="str">
        <f aca="false">IF(OR(D22="",G22&lt;=0),"",MAX(0,ROUNDUP(E22/100*G22-D22,0)))</f>
        <v/>
      </c>
    </row>
    <row r="23" customFormat="false" ht="15" hidden="false" customHeight="false" outlineLevel="0" collapsed="false">
      <c r="A23" s="6" t="n">
        <f aca="false">A22+1</f>
        <v>46348</v>
      </c>
      <c r="B23" s="3" t="n">
        <v>40</v>
      </c>
      <c r="C23" s="3" t="n">
        <v>0</v>
      </c>
      <c r="D23" s="3"/>
      <c r="E23" s="3" t="n">
        <v>80</v>
      </c>
      <c r="F23" s="4" t="str">
        <f aca="false">CHOOSE(WEEKDAY(A23,2),"lun","mar","mer","jeu","ven","sam","dim")</f>
        <v>dim</v>
      </c>
      <c r="G23" s="4" t="n">
        <f aca="false">B23-C23</f>
        <v>40</v>
      </c>
      <c r="H23" s="5" t="str">
        <f aca="false">IF(OR(D23="",G23&lt;=0),"",D23/G23)</f>
        <v/>
      </c>
      <c r="I23" s="4" t="str">
        <f aca="false">IF(H23="","",ROUND(100*H23-E23,1))</f>
        <v/>
      </c>
      <c r="J23" s="4" t="str">
        <f aca="false">IF(OR(D23="",G23&lt;=0),"",MAX(0,ROUNDUP(E23/100*G23-D23,0)))</f>
        <v/>
      </c>
    </row>
    <row r="24" customFormat="false" ht="15" hidden="false" customHeight="false" outlineLevel="0" collapsed="false">
      <c r="A24" s="6" t="n">
        <f aca="false">A23+1</f>
        <v>46349</v>
      </c>
      <c r="B24" s="3" t="n">
        <v>40</v>
      </c>
      <c r="C24" s="3" t="n">
        <v>0</v>
      </c>
      <c r="D24" s="3"/>
      <c r="E24" s="3" t="n">
        <v>80</v>
      </c>
      <c r="F24" s="4" t="str">
        <f aca="false">CHOOSE(WEEKDAY(A24,2),"lun","mar","mer","jeu","ven","sam","dim")</f>
        <v>lun</v>
      </c>
      <c r="G24" s="4" t="n">
        <f aca="false">B24-C24</f>
        <v>40</v>
      </c>
      <c r="H24" s="5" t="str">
        <f aca="false">IF(OR(D24="",G24&lt;=0),"",D24/G24)</f>
        <v/>
      </c>
      <c r="I24" s="4" t="str">
        <f aca="false">IF(H24="","",ROUND(100*H24-E24,1))</f>
        <v/>
      </c>
      <c r="J24" s="4" t="str">
        <f aca="false">IF(OR(D24="",G24&lt;=0),"",MAX(0,ROUNDUP(E24/100*G24-D24,0)))</f>
        <v/>
      </c>
    </row>
    <row r="25" customFormat="false" ht="15" hidden="false" customHeight="false" outlineLevel="0" collapsed="false">
      <c r="A25" s="6" t="n">
        <f aca="false">A24+1</f>
        <v>46350</v>
      </c>
      <c r="B25" s="3" t="n">
        <v>40</v>
      </c>
      <c r="C25" s="3" t="n">
        <v>0</v>
      </c>
      <c r="D25" s="3"/>
      <c r="E25" s="3" t="n">
        <v>80</v>
      </c>
      <c r="F25" s="4" t="str">
        <f aca="false">CHOOSE(WEEKDAY(A25,2),"lun","mar","mer","jeu","ven","sam","dim")</f>
        <v>mar</v>
      </c>
      <c r="G25" s="4" t="n">
        <f aca="false">B25-C25</f>
        <v>40</v>
      </c>
      <c r="H25" s="5" t="str">
        <f aca="false">IF(OR(D25="",G25&lt;=0),"",D25/G25)</f>
        <v/>
      </c>
      <c r="I25" s="4" t="str">
        <f aca="false">IF(H25="","",ROUND(100*H25-E25,1))</f>
        <v/>
      </c>
      <c r="J25" s="4" t="str">
        <f aca="false">IF(OR(D25="",G25&lt;=0),"",MAX(0,ROUNDUP(E25/100*G25-D25,0)))</f>
        <v/>
      </c>
    </row>
    <row r="26" customFormat="false" ht="15" hidden="false" customHeight="false" outlineLevel="0" collapsed="false">
      <c r="A26" s="6" t="n">
        <f aca="false">A25+1</f>
        <v>46351</v>
      </c>
      <c r="B26" s="3" t="n">
        <v>40</v>
      </c>
      <c r="C26" s="3" t="n">
        <v>0</v>
      </c>
      <c r="D26" s="3"/>
      <c r="E26" s="3" t="n">
        <v>80</v>
      </c>
      <c r="F26" s="4" t="str">
        <f aca="false">CHOOSE(WEEKDAY(A26,2),"lun","mar","mer","jeu","ven","sam","dim")</f>
        <v>mer</v>
      </c>
      <c r="G26" s="4" t="n">
        <f aca="false">B26-C26</f>
        <v>40</v>
      </c>
      <c r="H26" s="5" t="str">
        <f aca="false">IF(OR(D26="",G26&lt;=0),"",D26/G26)</f>
        <v/>
      </c>
      <c r="I26" s="4" t="str">
        <f aca="false">IF(H26="","",ROUND(100*H26-E26,1))</f>
        <v/>
      </c>
      <c r="J26" s="4" t="str">
        <f aca="false">IF(OR(D26="",G26&lt;=0),"",MAX(0,ROUNDUP(E26/100*G26-D26,0)))</f>
        <v/>
      </c>
    </row>
    <row r="27" customFormat="false" ht="15" hidden="false" customHeight="false" outlineLevel="0" collapsed="false">
      <c r="A27" s="6" t="n">
        <f aca="false">A26+1</f>
        <v>46352</v>
      </c>
      <c r="B27" s="3" t="n">
        <v>40</v>
      </c>
      <c r="C27" s="3" t="n">
        <v>0</v>
      </c>
      <c r="D27" s="3"/>
      <c r="E27" s="3" t="n">
        <v>80</v>
      </c>
      <c r="F27" s="4" t="str">
        <f aca="false">CHOOSE(WEEKDAY(A27,2),"lun","mar","mer","jeu","ven","sam","dim")</f>
        <v>jeu</v>
      </c>
      <c r="G27" s="4" t="n">
        <f aca="false">B27-C27</f>
        <v>40</v>
      </c>
      <c r="H27" s="5" t="str">
        <f aca="false">IF(OR(D27="",G27&lt;=0),"",D27/G27)</f>
        <v/>
      </c>
      <c r="I27" s="4" t="str">
        <f aca="false">IF(H27="","",ROUND(100*H27-E27,1))</f>
        <v/>
      </c>
      <c r="J27" s="4" t="str">
        <f aca="false">IF(OR(D27="",G27&lt;=0),"",MAX(0,ROUNDUP(E27/100*G27-D27,0)))</f>
        <v/>
      </c>
    </row>
    <row r="28" customFormat="false" ht="15" hidden="false" customHeight="false" outlineLevel="0" collapsed="false">
      <c r="A28" s="6" t="n">
        <f aca="false">A27+1</f>
        <v>46353</v>
      </c>
      <c r="B28" s="3" t="n">
        <v>40</v>
      </c>
      <c r="C28" s="3" t="n">
        <v>0</v>
      </c>
      <c r="D28" s="3"/>
      <c r="E28" s="3" t="n">
        <v>80</v>
      </c>
      <c r="F28" s="4" t="str">
        <f aca="false">CHOOSE(WEEKDAY(A28,2),"lun","mar","mer","jeu","ven","sam","dim")</f>
        <v>ven</v>
      </c>
      <c r="G28" s="4" t="n">
        <f aca="false">B28-C28</f>
        <v>40</v>
      </c>
      <c r="H28" s="5" t="str">
        <f aca="false">IF(OR(D28="",G28&lt;=0),"",D28/G28)</f>
        <v/>
      </c>
      <c r="I28" s="4" t="str">
        <f aca="false">IF(H28="","",ROUND(100*H28-E28,1))</f>
        <v/>
      </c>
      <c r="J28" s="4" t="str">
        <f aca="false">IF(OR(D28="",G28&lt;=0),"",MAX(0,ROUNDUP(E28/100*G28-D28,0)))</f>
        <v/>
      </c>
    </row>
    <row r="29" customFormat="false" ht="15" hidden="false" customHeight="false" outlineLevel="0" collapsed="false">
      <c r="A29" s="6" t="n">
        <f aca="false">A28+1</f>
        <v>46354</v>
      </c>
      <c r="B29" s="3" t="n">
        <v>40</v>
      </c>
      <c r="C29" s="3" t="n">
        <v>0</v>
      </c>
      <c r="D29" s="3"/>
      <c r="E29" s="3" t="n">
        <v>80</v>
      </c>
      <c r="F29" s="4" t="str">
        <f aca="false">CHOOSE(WEEKDAY(A29,2),"lun","mar","mer","jeu","ven","sam","dim")</f>
        <v>sam</v>
      </c>
      <c r="G29" s="4" t="n">
        <f aca="false">B29-C29</f>
        <v>40</v>
      </c>
      <c r="H29" s="5" t="str">
        <f aca="false">IF(OR(D29="",G29&lt;=0),"",D29/G29)</f>
        <v/>
      </c>
      <c r="I29" s="4" t="str">
        <f aca="false">IF(H29="","",ROUND(100*H29-E29,1))</f>
        <v/>
      </c>
      <c r="J29" s="4" t="str">
        <f aca="false">IF(OR(D29="",G29&lt;=0),"",MAX(0,ROUNDUP(E29/100*G29-D29,0)))</f>
        <v/>
      </c>
    </row>
    <row r="30" customFormat="false" ht="15" hidden="false" customHeight="false" outlineLevel="0" collapsed="false">
      <c r="A30" s="6" t="n">
        <f aca="false">A29+1</f>
        <v>46355</v>
      </c>
      <c r="B30" s="3" t="n">
        <v>40</v>
      </c>
      <c r="C30" s="3" t="n">
        <v>0</v>
      </c>
      <c r="D30" s="3"/>
      <c r="E30" s="3" t="n">
        <v>80</v>
      </c>
      <c r="F30" s="4" t="str">
        <f aca="false">CHOOSE(WEEKDAY(A30,2),"lun","mar","mer","jeu","ven","sam","dim")</f>
        <v>dim</v>
      </c>
      <c r="G30" s="4" t="n">
        <f aca="false">B30-C30</f>
        <v>40</v>
      </c>
      <c r="H30" s="5" t="str">
        <f aca="false">IF(OR(D30="",G30&lt;=0),"",D30/G30)</f>
        <v/>
      </c>
      <c r="I30" s="4" t="str">
        <f aca="false">IF(H30="","",ROUND(100*H30-E30,1))</f>
        <v/>
      </c>
      <c r="J30" s="4" t="str">
        <f aca="false">IF(OR(D30="",G30&lt;=0),"",MAX(0,ROUNDUP(E30/100*G30-D30,0)))</f>
        <v/>
      </c>
    </row>
    <row r="31" customFormat="false" ht="15" hidden="false" customHeight="false" outlineLevel="0" collapsed="false">
      <c r="A31" s="6" t="n">
        <f aca="false">A30+1</f>
        <v>46356</v>
      </c>
      <c r="B31" s="3" t="n">
        <v>40</v>
      </c>
      <c r="C31" s="3" t="n">
        <v>0</v>
      </c>
      <c r="D31" s="3"/>
      <c r="E31" s="3" t="n">
        <v>80</v>
      </c>
      <c r="F31" s="4" t="str">
        <f aca="false">CHOOSE(WEEKDAY(A31,2),"lun","mar","mer","jeu","ven","sam","dim")</f>
        <v>lun</v>
      </c>
      <c r="G31" s="4" t="n">
        <f aca="false">B31-C31</f>
        <v>40</v>
      </c>
      <c r="H31" s="5" t="str">
        <f aca="false">IF(OR(D31="",G31&lt;=0),"",D31/G31)</f>
        <v/>
      </c>
      <c r="I31" s="4" t="str">
        <f aca="false">IF(H31="","",ROUND(100*H31-E31,1))</f>
        <v/>
      </c>
      <c r="J31" s="4" t="str">
        <f aca="false">IF(OR(D31="",G31&lt;=0),"",MAX(0,ROUNDUP(E31/100*G31-D31,0)))</f>
        <v/>
      </c>
    </row>
    <row r="32" customFormat="false" ht="15" hidden="false" customHeight="false" outlineLevel="0" collapsed="false">
      <c r="A32" s="6" t="n">
        <f aca="false">A31+1</f>
        <v>46357</v>
      </c>
      <c r="B32" s="3" t="n">
        <v>40</v>
      </c>
      <c r="C32" s="3" t="n">
        <v>0</v>
      </c>
      <c r="D32" s="3"/>
      <c r="E32" s="3" t="n">
        <v>80</v>
      </c>
      <c r="F32" s="4" t="str">
        <f aca="false">CHOOSE(WEEKDAY(A32,2),"lun","mar","mer","jeu","ven","sam","dim")</f>
        <v>mar</v>
      </c>
      <c r="G32" s="4" t="n">
        <f aca="false">B32-C32</f>
        <v>40</v>
      </c>
      <c r="H32" s="5" t="str">
        <f aca="false">IF(OR(D32="",G32&lt;=0),"",D32/G32)</f>
        <v/>
      </c>
      <c r="I32" s="4" t="str">
        <f aca="false">IF(H32="","",ROUND(100*H32-E32,1))</f>
        <v/>
      </c>
      <c r="J32" s="4" t="str">
        <f aca="false">IF(OR(D32="",G32&lt;=0),"",MAX(0,ROUNDUP(E32/100*G32-D32,0)))</f>
        <v/>
      </c>
    </row>
    <row r="33" customFormat="false" ht="15" hidden="false" customHeight="false" outlineLevel="0" collapsed="false">
      <c r="A33" s="6" t="n">
        <f aca="false">A32+1</f>
        <v>46358</v>
      </c>
      <c r="B33" s="3" t="n">
        <v>40</v>
      </c>
      <c r="C33" s="3" t="n">
        <v>0</v>
      </c>
      <c r="D33" s="3"/>
      <c r="E33" s="3" t="n">
        <v>80</v>
      </c>
      <c r="F33" s="4" t="str">
        <f aca="false">CHOOSE(WEEKDAY(A33,2),"lun","mar","mer","jeu","ven","sam","dim")</f>
        <v>mer</v>
      </c>
      <c r="G33" s="4" t="n">
        <f aca="false">B33-C33</f>
        <v>40</v>
      </c>
      <c r="H33" s="5" t="str">
        <f aca="false">IF(OR(D33="",G33&lt;=0),"",D33/G33)</f>
        <v/>
      </c>
      <c r="I33" s="4" t="str">
        <f aca="false">IF(H33="","",ROUND(100*H33-E33,1))</f>
        <v/>
      </c>
      <c r="J33" s="4" t="str">
        <f aca="false">IF(OR(D33="",G33&lt;=0),"",MAX(0,ROUNDUP(E33/100*G33-D33,0)))</f>
        <v/>
      </c>
    </row>
    <row r="34" customFormat="false" ht="15" hidden="false" customHeight="false" outlineLevel="0" collapsed="false">
      <c r="A34" s="6" t="n">
        <f aca="false">A33+1</f>
        <v>46359</v>
      </c>
      <c r="B34" s="3" t="n">
        <v>40</v>
      </c>
      <c r="C34" s="3" t="n">
        <v>0</v>
      </c>
      <c r="D34" s="3"/>
      <c r="E34" s="3" t="n">
        <v>80</v>
      </c>
      <c r="F34" s="4" t="str">
        <f aca="false">CHOOSE(WEEKDAY(A34,2),"lun","mar","mer","jeu","ven","sam","dim")</f>
        <v>jeu</v>
      </c>
      <c r="G34" s="4" t="n">
        <f aca="false">B34-C34</f>
        <v>40</v>
      </c>
      <c r="H34" s="5" t="str">
        <f aca="false">IF(OR(D34="",G34&lt;=0),"",D34/G34)</f>
        <v/>
      </c>
      <c r="I34" s="4" t="str">
        <f aca="false">IF(H34="","",ROUND(100*H34-E34,1))</f>
        <v/>
      </c>
      <c r="J34" s="4" t="str">
        <f aca="false">IF(OR(D34="",G34&lt;=0),"",MAX(0,ROUNDUP(E34/100*G34-D34,0)))</f>
        <v/>
      </c>
    </row>
    <row r="35" customFormat="false" ht="15" hidden="false" customHeight="false" outlineLevel="0" collapsed="false">
      <c r="A35" s="6" t="n">
        <f aca="false">A34+1</f>
        <v>46360</v>
      </c>
      <c r="B35" s="3" t="n">
        <v>40</v>
      </c>
      <c r="C35" s="3" t="n">
        <v>0</v>
      </c>
      <c r="D35" s="3"/>
      <c r="E35" s="3" t="n">
        <v>80</v>
      </c>
      <c r="F35" s="4" t="str">
        <f aca="false">CHOOSE(WEEKDAY(A35,2),"lun","mar","mer","jeu","ven","sam","dim")</f>
        <v>ven</v>
      </c>
      <c r="G35" s="4" t="n">
        <f aca="false">B35-C35</f>
        <v>40</v>
      </c>
      <c r="H35" s="5" t="str">
        <f aca="false">IF(OR(D35="",G35&lt;=0),"",D35/G35)</f>
        <v/>
      </c>
      <c r="I35" s="4" t="str">
        <f aca="false">IF(H35="","",ROUND(100*H35-E35,1))</f>
        <v/>
      </c>
      <c r="J35" s="4" t="str">
        <f aca="false">IF(OR(D35="",G35&lt;=0),"",MAX(0,ROUNDUP(E35/100*G35-D35,0)))</f>
        <v/>
      </c>
    </row>
    <row r="36" customFormat="false" ht="15" hidden="false" customHeight="false" outlineLevel="0" collapsed="false">
      <c r="A36" s="6" t="n">
        <f aca="false">A35+1</f>
        <v>46361</v>
      </c>
      <c r="B36" s="3" t="n">
        <v>40</v>
      </c>
      <c r="C36" s="3" t="n">
        <v>0</v>
      </c>
      <c r="D36" s="3"/>
      <c r="E36" s="3" t="n">
        <v>80</v>
      </c>
      <c r="F36" s="4" t="str">
        <f aca="false">CHOOSE(WEEKDAY(A36,2),"lun","mar","mer","jeu","ven","sam","dim")</f>
        <v>sam</v>
      </c>
      <c r="G36" s="4" t="n">
        <f aca="false">B36-C36</f>
        <v>40</v>
      </c>
      <c r="H36" s="5" t="str">
        <f aca="false">IF(OR(D36="",G36&lt;=0),"",D36/G36)</f>
        <v/>
      </c>
      <c r="I36" s="4" t="str">
        <f aca="false">IF(H36="","",ROUND(100*H36-E36,1))</f>
        <v/>
      </c>
      <c r="J36" s="4" t="str">
        <f aca="false">IF(OR(D36="",G36&lt;=0),"",MAX(0,ROUNDUP(E36/100*G36-D36,0)))</f>
        <v/>
      </c>
    </row>
    <row r="37" customFormat="false" ht="15" hidden="false" customHeight="false" outlineLevel="0" collapsed="false">
      <c r="A37" s="6" t="n">
        <f aca="false">A36+1</f>
        <v>46362</v>
      </c>
      <c r="B37" s="3" t="n">
        <v>40</v>
      </c>
      <c r="C37" s="3" t="n">
        <v>0</v>
      </c>
      <c r="D37" s="3"/>
      <c r="E37" s="3" t="n">
        <v>80</v>
      </c>
      <c r="F37" s="4" t="str">
        <f aca="false">CHOOSE(WEEKDAY(A37,2),"lun","mar","mer","jeu","ven","sam","dim")</f>
        <v>dim</v>
      </c>
      <c r="G37" s="4" t="n">
        <f aca="false">B37-C37</f>
        <v>40</v>
      </c>
      <c r="H37" s="5" t="str">
        <f aca="false">IF(OR(D37="",G37&lt;=0),"",D37/G37)</f>
        <v/>
      </c>
      <c r="I37" s="4" t="str">
        <f aca="false">IF(H37="","",ROUND(100*H37-E37,1))</f>
        <v/>
      </c>
      <c r="J37" s="4" t="str">
        <f aca="false">IF(OR(D37="",G37&lt;=0),"",MAX(0,ROUNDUP(E37/100*G37-D37,0)))</f>
        <v/>
      </c>
    </row>
    <row r="38" customFormat="false" ht="15" hidden="false" customHeight="false" outlineLevel="0" collapsed="false">
      <c r="A38" s="6" t="n">
        <f aca="false">A37+1</f>
        <v>46363</v>
      </c>
      <c r="B38" s="3" t="n">
        <v>40</v>
      </c>
      <c r="C38" s="3" t="n">
        <v>0</v>
      </c>
      <c r="D38" s="3"/>
      <c r="E38" s="3" t="n">
        <v>80</v>
      </c>
      <c r="F38" s="4" t="str">
        <f aca="false">CHOOSE(WEEKDAY(A38,2),"lun","mar","mer","jeu","ven","sam","dim")</f>
        <v>lun</v>
      </c>
      <c r="G38" s="4" t="n">
        <f aca="false">B38-C38</f>
        <v>40</v>
      </c>
      <c r="H38" s="5" t="str">
        <f aca="false">IF(OR(D38="",G38&lt;=0),"",D38/G38)</f>
        <v/>
      </c>
      <c r="I38" s="4" t="str">
        <f aca="false">IF(H38="","",ROUND(100*H38-E38,1))</f>
        <v/>
      </c>
      <c r="J38" s="4" t="str">
        <f aca="false">IF(OR(D38="",G38&lt;=0),"",MAX(0,ROUNDUP(E38/100*G38-D38,0)))</f>
        <v/>
      </c>
    </row>
    <row r="39" customFormat="false" ht="15" hidden="false" customHeight="false" outlineLevel="0" collapsed="false">
      <c r="A39" s="6" t="n">
        <f aca="false">A38+1</f>
        <v>46364</v>
      </c>
      <c r="B39" s="3" t="n">
        <v>40</v>
      </c>
      <c r="C39" s="3" t="n">
        <v>0</v>
      </c>
      <c r="D39" s="3"/>
      <c r="E39" s="3" t="n">
        <v>80</v>
      </c>
      <c r="F39" s="4" t="str">
        <f aca="false">CHOOSE(WEEKDAY(A39,2),"lun","mar","mer","jeu","ven","sam","dim")</f>
        <v>mar</v>
      </c>
      <c r="G39" s="4" t="n">
        <f aca="false">B39-C39</f>
        <v>40</v>
      </c>
      <c r="H39" s="5" t="str">
        <f aca="false">IF(OR(D39="",G39&lt;=0),"",D39/G39)</f>
        <v/>
      </c>
      <c r="I39" s="4" t="str">
        <f aca="false">IF(H39="","",ROUND(100*H39-E39,1))</f>
        <v/>
      </c>
      <c r="J39" s="4" t="str">
        <f aca="false">IF(OR(D39="",G39&lt;=0),"",MAX(0,ROUNDUP(E39/100*G39-D39,0)))</f>
        <v/>
      </c>
    </row>
    <row r="40" customFormat="false" ht="15" hidden="false" customHeight="false" outlineLevel="0" collapsed="false">
      <c r="A40" s="6" t="n">
        <f aca="false">A39+1</f>
        <v>46365</v>
      </c>
      <c r="B40" s="3" t="n">
        <v>40</v>
      </c>
      <c r="C40" s="3" t="n">
        <v>0</v>
      </c>
      <c r="D40" s="3"/>
      <c r="E40" s="3" t="n">
        <v>80</v>
      </c>
      <c r="F40" s="4" t="str">
        <f aca="false">CHOOSE(WEEKDAY(A40,2),"lun","mar","mer","jeu","ven","sam","dim")</f>
        <v>mer</v>
      </c>
      <c r="G40" s="4" t="n">
        <f aca="false">B40-C40</f>
        <v>40</v>
      </c>
      <c r="H40" s="5" t="str">
        <f aca="false">IF(OR(D40="",G40&lt;=0),"",D40/G40)</f>
        <v/>
      </c>
      <c r="I40" s="4" t="str">
        <f aca="false">IF(H40="","",ROUND(100*H40-E40,1))</f>
        <v/>
      </c>
      <c r="J40" s="4" t="str">
        <f aca="false">IF(OR(D40="",G40&lt;=0),"",MAX(0,ROUNDUP(E40/100*G40-D40,0)))</f>
        <v/>
      </c>
    </row>
    <row r="41" customFormat="false" ht="15" hidden="false" customHeight="false" outlineLevel="0" collapsed="false">
      <c r="A41" s="6" t="n">
        <f aca="false">A40+1</f>
        <v>46366</v>
      </c>
      <c r="B41" s="3" t="n">
        <v>40</v>
      </c>
      <c r="C41" s="3" t="n">
        <v>0</v>
      </c>
      <c r="D41" s="3"/>
      <c r="E41" s="3" t="n">
        <v>80</v>
      </c>
      <c r="F41" s="4" t="str">
        <f aca="false">CHOOSE(WEEKDAY(A41,2),"lun","mar","mer","jeu","ven","sam","dim")</f>
        <v>jeu</v>
      </c>
      <c r="G41" s="4" t="n">
        <f aca="false">B41-C41</f>
        <v>40</v>
      </c>
      <c r="H41" s="5" t="str">
        <f aca="false">IF(OR(D41="",G41&lt;=0),"",D41/G41)</f>
        <v/>
      </c>
      <c r="I41" s="4" t="str">
        <f aca="false">IF(H41="","",ROUND(100*H41-E41,1))</f>
        <v/>
      </c>
      <c r="J41" s="4" t="str">
        <f aca="false">IF(OR(D41="",G41&lt;=0),"",MAX(0,ROUNDUP(E41/100*G41-D41,0)))</f>
        <v/>
      </c>
    </row>
    <row r="42" customFormat="false" ht="15" hidden="false" customHeight="false" outlineLevel="0" collapsed="false">
      <c r="A42" s="6" t="n">
        <f aca="false">A41+1</f>
        <v>46367</v>
      </c>
      <c r="B42" s="3" t="n">
        <v>40</v>
      </c>
      <c r="C42" s="3" t="n">
        <v>0</v>
      </c>
      <c r="D42" s="3"/>
      <c r="E42" s="3" t="n">
        <v>80</v>
      </c>
      <c r="F42" s="4" t="str">
        <f aca="false">CHOOSE(WEEKDAY(A42,2),"lun","mar","mer","jeu","ven","sam","dim")</f>
        <v>ven</v>
      </c>
      <c r="G42" s="4" t="n">
        <f aca="false">B42-C42</f>
        <v>40</v>
      </c>
      <c r="H42" s="5" t="str">
        <f aca="false">IF(OR(D42="",G42&lt;=0),"",D42/G42)</f>
        <v/>
      </c>
      <c r="I42" s="4" t="str">
        <f aca="false">IF(H42="","",ROUND(100*H42-E42,1))</f>
        <v/>
      </c>
      <c r="J42" s="4" t="str">
        <f aca="false">IF(OR(D42="",G42&lt;=0),"",MAX(0,ROUNDUP(E42/100*G42-D42,0)))</f>
        <v/>
      </c>
    </row>
    <row r="43" customFormat="false" ht="15" hidden="false" customHeight="false" outlineLevel="0" collapsed="false">
      <c r="A43" s="6" t="n">
        <f aca="false">A42+1</f>
        <v>46368</v>
      </c>
      <c r="B43" s="3" t="n">
        <v>40</v>
      </c>
      <c r="C43" s="3" t="n">
        <v>0</v>
      </c>
      <c r="D43" s="3"/>
      <c r="E43" s="3" t="n">
        <v>80</v>
      </c>
      <c r="F43" s="4" t="str">
        <f aca="false">CHOOSE(WEEKDAY(A43,2),"lun","mar","mer","jeu","ven","sam","dim")</f>
        <v>sam</v>
      </c>
      <c r="G43" s="4" t="n">
        <f aca="false">B43-C43</f>
        <v>40</v>
      </c>
      <c r="H43" s="5" t="str">
        <f aca="false">IF(OR(D43="",G43&lt;=0),"",D43/G43)</f>
        <v/>
      </c>
      <c r="I43" s="4" t="str">
        <f aca="false">IF(H43="","",ROUND(100*H43-E43,1))</f>
        <v/>
      </c>
      <c r="J43" s="4" t="str">
        <f aca="false">IF(OR(D43="",G43&lt;=0),"",MAX(0,ROUNDUP(E43/100*G43-D43,0)))</f>
        <v/>
      </c>
    </row>
    <row r="44" customFormat="false" ht="15" hidden="false" customHeight="false" outlineLevel="0" collapsed="false">
      <c r="A44" s="6" t="n">
        <f aca="false">A43+1</f>
        <v>46369</v>
      </c>
      <c r="B44" s="3" t="n">
        <v>40</v>
      </c>
      <c r="C44" s="3" t="n">
        <v>0</v>
      </c>
      <c r="D44" s="3"/>
      <c r="E44" s="3" t="n">
        <v>80</v>
      </c>
      <c r="F44" s="4" t="str">
        <f aca="false">CHOOSE(WEEKDAY(A44,2),"lun","mar","mer","jeu","ven","sam","dim")</f>
        <v>dim</v>
      </c>
      <c r="G44" s="4" t="n">
        <f aca="false">B44-C44</f>
        <v>40</v>
      </c>
      <c r="H44" s="5" t="str">
        <f aca="false">IF(OR(D44="",G44&lt;=0),"",D44/G44)</f>
        <v/>
      </c>
      <c r="I44" s="4" t="str">
        <f aca="false">IF(H44="","",ROUND(100*H44-E44,1))</f>
        <v/>
      </c>
      <c r="J44" s="4" t="str">
        <f aca="false">IF(OR(D44="",G44&lt;=0),"",MAX(0,ROUNDUP(E44/100*G44-D44,0)))</f>
        <v/>
      </c>
    </row>
    <row r="45" customFormat="false" ht="15" hidden="false" customHeight="false" outlineLevel="0" collapsed="false">
      <c r="A45" s="6" t="n">
        <f aca="false">A44+1</f>
        <v>46370</v>
      </c>
      <c r="B45" s="3" t="n">
        <v>40</v>
      </c>
      <c r="C45" s="3" t="n">
        <v>0</v>
      </c>
      <c r="D45" s="3"/>
      <c r="E45" s="3" t="n">
        <v>80</v>
      </c>
      <c r="F45" s="4" t="str">
        <f aca="false">CHOOSE(WEEKDAY(A45,2),"lun","mar","mer","jeu","ven","sam","dim")</f>
        <v>lun</v>
      </c>
      <c r="G45" s="4" t="n">
        <f aca="false">B45-C45</f>
        <v>40</v>
      </c>
      <c r="H45" s="5" t="str">
        <f aca="false">IF(OR(D45="",G45&lt;=0),"",D45/G45)</f>
        <v/>
      </c>
      <c r="I45" s="4" t="str">
        <f aca="false">IF(H45="","",ROUND(100*H45-E45,1))</f>
        <v/>
      </c>
      <c r="J45" s="4" t="str">
        <f aca="false">IF(OR(D45="",G45&lt;=0),"",MAX(0,ROUNDUP(E45/100*G45-D45,0)))</f>
        <v/>
      </c>
    </row>
    <row r="46" customFormat="false" ht="15" hidden="false" customHeight="false" outlineLevel="0" collapsed="false">
      <c r="A46" s="6" t="n">
        <f aca="false">A45+1</f>
        <v>46371</v>
      </c>
      <c r="B46" s="3" t="n">
        <v>40</v>
      </c>
      <c r="C46" s="3" t="n">
        <v>0</v>
      </c>
      <c r="D46" s="3"/>
      <c r="E46" s="3" t="n">
        <v>80</v>
      </c>
      <c r="F46" s="4" t="str">
        <f aca="false">CHOOSE(WEEKDAY(A46,2),"lun","mar","mer","jeu","ven","sam","dim")</f>
        <v>mar</v>
      </c>
      <c r="G46" s="4" t="n">
        <f aca="false">B46-C46</f>
        <v>40</v>
      </c>
      <c r="H46" s="5" t="str">
        <f aca="false">IF(OR(D46="",G46&lt;=0),"",D46/G46)</f>
        <v/>
      </c>
      <c r="I46" s="4" t="str">
        <f aca="false">IF(H46="","",ROUND(100*H46-E46,1))</f>
        <v/>
      </c>
      <c r="J46" s="4" t="str">
        <f aca="false">IF(OR(D46="",G46&lt;=0),"",MAX(0,ROUNDUP(E46/100*G46-D46,0)))</f>
        <v/>
      </c>
    </row>
    <row r="47" customFormat="false" ht="15" hidden="false" customHeight="false" outlineLevel="0" collapsed="false">
      <c r="A47" s="6" t="n">
        <f aca="false">A46+1</f>
        <v>46372</v>
      </c>
      <c r="B47" s="3" t="n">
        <v>40</v>
      </c>
      <c r="C47" s="3" t="n">
        <v>0</v>
      </c>
      <c r="D47" s="3"/>
      <c r="E47" s="3" t="n">
        <v>80</v>
      </c>
      <c r="F47" s="4" t="str">
        <f aca="false">CHOOSE(WEEKDAY(A47,2),"lun","mar","mer","jeu","ven","sam","dim")</f>
        <v>mer</v>
      </c>
      <c r="G47" s="4" t="n">
        <f aca="false">B47-C47</f>
        <v>40</v>
      </c>
      <c r="H47" s="5" t="str">
        <f aca="false">IF(OR(D47="",G47&lt;=0),"",D47/G47)</f>
        <v/>
      </c>
      <c r="I47" s="4" t="str">
        <f aca="false">IF(H47="","",ROUND(100*H47-E47,1))</f>
        <v/>
      </c>
      <c r="J47" s="4" t="str">
        <f aca="false">IF(OR(D47="",G47&lt;=0),"",MAX(0,ROUNDUP(E47/100*G47-D47,0)))</f>
        <v/>
      </c>
    </row>
    <row r="48" customFormat="false" ht="15" hidden="false" customHeight="false" outlineLevel="0" collapsed="false">
      <c r="A48" s="6" t="n">
        <f aca="false">A47+1</f>
        <v>46373</v>
      </c>
      <c r="B48" s="3" t="n">
        <v>40</v>
      </c>
      <c r="C48" s="3" t="n">
        <v>0</v>
      </c>
      <c r="D48" s="3"/>
      <c r="E48" s="3" t="n">
        <v>80</v>
      </c>
      <c r="F48" s="4" t="str">
        <f aca="false">CHOOSE(WEEKDAY(A48,2),"lun","mar","mer","jeu","ven","sam","dim")</f>
        <v>jeu</v>
      </c>
      <c r="G48" s="4" t="n">
        <f aca="false">B48-C48</f>
        <v>40</v>
      </c>
      <c r="H48" s="5" t="str">
        <f aca="false">IF(OR(D48="",G48&lt;=0),"",D48/G48)</f>
        <v/>
      </c>
      <c r="I48" s="4" t="str">
        <f aca="false">IF(H48="","",ROUND(100*H48-E48,1))</f>
        <v/>
      </c>
      <c r="J48" s="4" t="str">
        <f aca="false">IF(OR(D48="",G48&lt;=0),"",MAX(0,ROUNDUP(E48/100*G48-D48,0)))</f>
        <v/>
      </c>
    </row>
    <row r="49" customFormat="false" ht="15" hidden="false" customHeight="false" outlineLevel="0" collapsed="false">
      <c r="A49" s="6" t="n">
        <f aca="false">A48+1</f>
        <v>46374</v>
      </c>
      <c r="B49" s="3" t="n">
        <v>40</v>
      </c>
      <c r="C49" s="3" t="n">
        <v>0</v>
      </c>
      <c r="D49" s="3"/>
      <c r="E49" s="3" t="n">
        <v>80</v>
      </c>
      <c r="F49" s="4" t="str">
        <f aca="false">CHOOSE(WEEKDAY(A49,2),"lun","mar","mer","jeu","ven","sam","dim")</f>
        <v>ven</v>
      </c>
      <c r="G49" s="4" t="n">
        <f aca="false">B49-C49</f>
        <v>40</v>
      </c>
      <c r="H49" s="5" t="str">
        <f aca="false">IF(OR(D49="",G49&lt;=0),"",D49/G49)</f>
        <v/>
      </c>
      <c r="I49" s="4" t="str">
        <f aca="false">IF(H49="","",ROUND(100*H49-E49,1))</f>
        <v/>
      </c>
      <c r="J49" s="4" t="str">
        <f aca="false">IF(OR(D49="",G49&lt;=0),"",MAX(0,ROUNDUP(E49/100*G49-D49,0)))</f>
        <v/>
      </c>
    </row>
    <row r="50" customFormat="false" ht="15" hidden="false" customHeight="false" outlineLevel="0" collapsed="false">
      <c r="A50" s="6" t="n">
        <f aca="false">A49+1</f>
        <v>46375</v>
      </c>
      <c r="B50" s="3" t="n">
        <v>40</v>
      </c>
      <c r="C50" s="3" t="n">
        <v>0</v>
      </c>
      <c r="D50" s="3"/>
      <c r="E50" s="3" t="n">
        <v>80</v>
      </c>
      <c r="F50" s="4" t="str">
        <f aca="false">CHOOSE(WEEKDAY(A50,2),"lun","mar","mer","jeu","ven","sam","dim")</f>
        <v>sam</v>
      </c>
      <c r="G50" s="4" t="n">
        <f aca="false">B50-C50</f>
        <v>40</v>
      </c>
      <c r="H50" s="5" t="str">
        <f aca="false">IF(OR(D50="",G50&lt;=0),"",D50/G50)</f>
        <v/>
      </c>
      <c r="I50" s="4" t="str">
        <f aca="false">IF(H50="","",ROUND(100*H50-E50,1))</f>
        <v/>
      </c>
      <c r="J50" s="4" t="str">
        <f aca="false">IF(OR(D50="",G50&lt;=0),"",MAX(0,ROUNDUP(E50/100*G50-D50,0)))</f>
        <v/>
      </c>
    </row>
    <row r="51" customFormat="false" ht="15" hidden="false" customHeight="false" outlineLevel="0" collapsed="false">
      <c r="A51" s="6" t="n">
        <f aca="false">A50+1</f>
        <v>46376</v>
      </c>
      <c r="B51" s="3" t="n">
        <v>40</v>
      </c>
      <c r="C51" s="3" t="n">
        <v>0</v>
      </c>
      <c r="D51" s="3"/>
      <c r="E51" s="3" t="n">
        <v>80</v>
      </c>
      <c r="F51" s="4" t="str">
        <f aca="false">CHOOSE(WEEKDAY(A51,2),"lun","mar","mer","jeu","ven","sam","dim")</f>
        <v>dim</v>
      </c>
      <c r="G51" s="4" t="n">
        <f aca="false">B51-C51</f>
        <v>40</v>
      </c>
      <c r="H51" s="5" t="str">
        <f aca="false">IF(OR(D51="",G51&lt;=0),"",D51/G51)</f>
        <v/>
      </c>
      <c r="I51" s="4" t="str">
        <f aca="false">IF(H51="","",ROUND(100*H51-E51,1))</f>
        <v/>
      </c>
      <c r="J51" s="4" t="str">
        <f aca="false">IF(OR(D51="",G51&lt;=0),"",MAX(0,ROUNDUP(E51/100*G51-D51,0)))</f>
        <v/>
      </c>
    </row>
    <row r="52" customFormat="false" ht="15" hidden="false" customHeight="false" outlineLevel="0" collapsed="false">
      <c r="A52" s="6" t="n">
        <f aca="false">A51+1</f>
        <v>46377</v>
      </c>
      <c r="B52" s="3" t="n">
        <v>40</v>
      </c>
      <c r="C52" s="3" t="n">
        <v>0</v>
      </c>
      <c r="D52" s="3"/>
      <c r="E52" s="3" t="n">
        <v>80</v>
      </c>
      <c r="F52" s="4" t="str">
        <f aca="false">CHOOSE(WEEKDAY(A52,2),"lun","mar","mer","jeu","ven","sam","dim")</f>
        <v>lun</v>
      </c>
      <c r="G52" s="4" t="n">
        <f aca="false">B52-C52</f>
        <v>40</v>
      </c>
      <c r="H52" s="5" t="str">
        <f aca="false">IF(OR(D52="",G52&lt;=0),"",D52/G52)</f>
        <v/>
      </c>
      <c r="I52" s="4" t="str">
        <f aca="false">IF(H52="","",ROUND(100*H52-E52,1))</f>
        <v/>
      </c>
      <c r="J52" s="4" t="str">
        <f aca="false">IF(OR(D52="",G52&lt;=0),"",MAX(0,ROUNDUP(E52/100*G52-D52,0)))</f>
        <v/>
      </c>
    </row>
    <row r="53" customFormat="false" ht="15" hidden="false" customHeight="false" outlineLevel="0" collapsed="false">
      <c r="A53" s="6" t="n">
        <f aca="false">A52+1</f>
        <v>46378</v>
      </c>
      <c r="B53" s="3" t="n">
        <v>40</v>
      </c>
      <c r="C53" s="3" t="n">
        <v>0</v>
      </c>
      <c r="D53" s="3"/>
      <c r="E53" s="3" t="n">
        <v>80</v>
      </c>
      <c r="F53" s="4" t="str">
        <f aca="false">CHOOSE(WEEKDAY(A53,2),"lun","mar","mer","jeu","ven","sam","dim")</f>
        <v>mar</v>
      </c>
      <c r="G53" s="4" t="n">
        <f aca="false">B53-C53</f>
        <v>40</v>
      </c>
      <c r="H53" s="5" t="str">
        <f aca="false">IF(OR(D53="",G53&lt;=0),"",D53/G53)</f>
        <v/>
      </c>
      <c r="I53" s="4" t="str">
        <f aca="false">IF(H53="","",ROUND(100*H53-E53,1))</f>
        <v/>
      </c>
      <c r="J53" s="4" t="str">
        <f aca="false">IF(OR(D53="",G53&lt;=0),"",MAX(0,ROUNDUP(E53/100*G53-D53,0)))</f>
        <v/>
      </c>
    </row>
    <row r="54" customFormat="false" ht="15" hidden="false" customHeight="false" outlineLevel="0" collapsed="false">
      <c r="A54" s="6" t="n">
        <f aca="false">A53+1</f>
        <v>46379</v>
      </c>
      <c r="B54" s="3" t="n">
        <v>40</v>
      </c>
      <c r="C54" s="3" t="n">
        <v>0</v>
      </c>
      <c r="D54" s="3"/>
      <c r="E54" s="3" t="n">
        <v>80</v>
      </c>
      <c r="F54" s="4" t="str">
        <f aca="false">CHOOSE(WEEKDAY(A54,2),"lun","mar","mer","jeu","ven","sam","dim")</f>
        <v>mer</v>
      </c>
      <c r="G54" s="4" t="n">
        <f aca="false">B54-C54</f>
        <v>40</v>
      </c>
      <c r="H54" s="5" t="str">
        <f aca="false">IF(OR(D54="",G54&lt;=0),"",D54/G54)</f>
        <v/>
      </c>
      <c r="I54" s="4" t="str">
        <f aca="false">IF(H54="","",ROUND(100*H54-E54,1))</f>
        <v/>
      </c>
      <c r="J54" s="4" t="str">
        <f aca="false">IF(OR(D54="",G54&lt;=0),"",MAX(0,ROUNDUP(E54/100*G54-D54,0)))</f>
        <v/>
      </c>
    </row>
    <row r="55" customFormat="false" ht="15" hidden="false" customHeight="false" outlineLevel="0" collapsed="false">
      <c r="A55" s="6" t="n">
        <f aca="false">A54+1</f>
        <v>46380</v>
      </c>
      <c r="B55" s="3" t="n">
        <v>40</v>
      </c>
      <c r="C55" s="3" t="n">
        <v>0</v>
      </c>
      <c r="D55" s="3"/>
      <c r="E55" s="3" t="n">
        <v>80</v>
      </c>
      <c r="F55" s="4" t="str">
        <f aca="false">CHOOSE(WEEKDAY(A55,2),"lun","mar","mer","jeu","ven","sam","dim")</f>
        <v>jeu</v>
      </c>
      <c r="G55" s="4" t="n">
        <f aca="false">B55-C55</f>
        <v>40</v>
      </c>
      <c r="H55" s="5" t="str">
        <f aca="false">IF(OR(D55="",G55&lt;=0),"",D55/G55)</f>
        <v/>
      </c>
      <c r="I55" s="4" t="str">
        <f aca="false">IF(H55="","",ROUND(100*H55-E55,1))</f>
        <v/>
      </c>
      <c r="J55" s="4" t="str">
        <f aca="false">IF(OR(D55="",G55&lt;=0),"",MAX(0,ROUNDUP(E55/100*G55-D55,0)))</f>
        <v/>
      </c>
    </row>
    <row r="56" customFormat="false" ht="15" hidden="false" customHeight="false" outlineLevel="0" collapsed="false">
      <c r="A56" s="6" t="n">
        <f aca="false">A55+1</f>
        <v>46381</v>
      </c>
      <c r="B56" s="3" t="n">
        <v>40</v>
      </c>
      <c r="C56" s="3" t="n">
        <v>0</v>
      </c>
      <c r="D56" s="3"/>
      <c r="E56" s="3" t="n">
        <v>80</v>
      </c>
      <c r="F56" s="4" t="str">
        <f aca="false">CHOOSE(WEEKDAY(A56,2),"lun","mar","mer","jeu","ven","sam","dim")</f>
        <v>ven</v>
      </c>
      <c r="G56" s="4" t="n">
        <f aca="false">B56-C56</f>
        <v>40</v>
      </c>
      <c r="H56" s="5" t="str">
        <f aca="false">IF(OR(D56="",G56&lt;=0),"",D56/G56)</f>
        <v/>
      </c>
      <c r="I56" s="4" t="str">
        <f aca="false">IF(H56="","",ROUND(100*H56-E56,1))</f>
        <v/>
      </c>
      <c r="J56" s="4" t="str">
        <f aca="false">IF(OR(D56="",G56&lt;=0),"",MAX(0,ROUNDUP(E56/100*G56-D56,0)))</f>
        <v/>
      </c>
    </row>
    <row r="57" customFormat="false" ht="15" hidden="false" customHeight="false" outlineLevel="0" collapsed="false">
      <c r="A57" s="6" t="n">
        <f aca="false">A56+1</f>
        <v>46382</v>
      </c>
      <c r="B57" s="3" t="n">
        <v>40</v>
      </c>
      <c r="C57" s="3" t="n">
        <v>0</v>
      </c>
      <c r="D57" s="3"/>
      <c r="E57" s="3" t="n">
        <v>80</v>
      </c>
      <c r="F57" s="4" t="str">
        <f aca="false">CHOOSE(WEEKDAY(A57,2),"lun","mar","mer","jeu","ven","sam","dim")</f>
        <v>sam</v>
      </c>
      <c r="G57" s="4" t="n">
        <f aca="false">B57-C57</f>
        <v>40</v>
      </c>
      <c r="H57" s="5" t="str">
        <f aca="false">IF(OR(D57="",G57&lt;=0),"",D57/G57)</f>
        <v/>
      </c>
      <c r="I57" s="4" t="str">
        <f aca="false">IF(H57="","",ROUND(100*H57-E57,1))</f>
        <v/>
      </c>
      <c r="J57" s="4" t="str">
        <f aca="false">IF(OR(D57="",G57&lt;=0),"",MAX(0,ROUNDUP(E57/100*G57-D57,0)))</f>
        <v/>
      </c>
    </row>
    <row r="58" customFormat="false" ht="15" hidden="false" customHeight="false" outlineLevel="0" collapsed="false">
      <c r="A58" s="6" t="n">
        <f aca="false">A57+1</f>
        <v>46383</v>
      </c>
      <c r="B58" s="3" t="n">
        <v>40</v>
      </c>
      <c r="C58" s="3" t="n">
        <v>0</v>
      </c>
      <c r="D58" s="3"/>
      <c r="E58" s="3" t="n">
        <v>80</v>
      </c>
      <c r="F58" s="4" t="str">
        <f aca="false">CHOOSE(WEEKDAY(A58,2),"lun","mar","mer","jeu","ven","sam","dim")</f>
        <v>dim</v>
      </c>
      <c r="G58" s="4" t="n">
        <f aca="false">B58-C58</f>
        <v>40</v>
      </c>
      <c r="H58" s="5" t="str">
        <f aca="false">IF(OR(D58="",G58&lt;=0),"",D58/G58)</f>
        <v/>
      </c>
      <c r="I58" s="4" t="str">
        <f aca="false">IF(H58="","",ROUND(100*H58-E58,1))</f>
        <v/>
      </c>
      <c r="J58" s="4" t="str">
        <f aca="false">IF(OR(D58="",G58&lt;=0),"",MAX(0,ROUNDUP(E58/100*G58-D58,0)))</f>
        <v/>
      </c>
    </row>
    <row r="59" customFormat="false" ht="15" hidden="false" customHeight="false" outlineLevel="0" collapsed="false">
      <c r="A59" s="6" t="n">
        <f aca="false">A58+1</f>
        <v>46384</v>
      </c>
      <c r="B59" s="3" t="n">
        <v>40</v>
      </c>
      <c r="C59" s="3" t="n">
        <v>0</v>
      </c>
      <c r="D59" s="3"/>
      <c r="E59" s="3" t="n">
        <v>80</v>
      </c>
      <c r="F59" s="4" t="str">
        <f aca="false">CHOOSE(WEEKDAY(A59,2),"lun","mar","mer","jeu","ven","sam","dim")</f>
        <v>lun</v>
      </c>
      <c r="G59" s="4" t="n">
        <f aca="false">B59-C59</f>
        <v>40</v>
      </c>
      <c r="H59" s="5" t="str">
        <f aca="false">IF(OR(D59="",G59&lt;=0),"",D59/G59)</f>
        <v/>
      </c>
      <c r="I59" s="4" t="str">
        <f aca="false">IF(H59="","",ROUND(100*H59-E59,1))</f>
        <v/>
      </c>
      <c r="J59" s="4" t="str">
        <f aca="false">IF(OR(D59="",G59&lt;=0),"",MAX(0,ROUNDUP(E59/100*G59-D59,0)))</f>
        <v/>
      </c>
    </row>
    <row r="60" customFormat="false" ht="15" hidden="false" customHeight="false" outlineLevel="0" collapsed="false">
      <c r="A60" s="6" t="n">
        <f aca="false">A59+1</f>
        <v>46385</v>
      </c>
      <c r="B60" s="3" t="n">
        <v>40</v>
      </c>
      <c r="C60" s="3" t="n">
        <v>0</v>
      </c>
      <c r="D60" s="3"/>
      <c r="E60" s="3" t="n">
        <v>80</v>
      </c>
      <c r="F60" s="4" t="str">
        <f aca="false">CHOOSE(WEEKDAY(A60,2),"lun","mar","mer","jeu","ven","sam","dim")</f>
        <v>mar</v>
      </c>
      <c r="G60" s="4" t="n">
        <f aca="false">B60-C60</f>
        <v>40</v>
      </c>
      <c r="H60" s="5" t="str">
        <f aca="false">IF(OR(D60="",G60&lt;=0),"",D60/G60)</f>
        <v/>
      </c>
      <c r="I60" s="4" t="str">
        <f aca="false">IF(H60="","",ROUND(100*H60-E60,1))</f>
        <v/>
      </c>
      <c r="J60" s="4" t="str">
        <f aca="false">IF(OR(D60="",G60&lt;=0),"",MAX(0,ROUNDUP(E60/100*G60-D60,0)))</f>
        <v/>
      </c>
    </row>
    <row r="61" customFormat="false" ht="15" hidden="false" customHeight="false" outlineLevel="0" collapsed="false">
      <c r="A61" s="6" t="n">
        <f aca="false">A60+1</f>
        <v>46386</v>
      </c>
      <c r="B61" s="3" t="n">
        <v>40</v>
      </c>
      <c r="C61" s="3" t="n">
        <v>0</v>
      </c>
      <c r="D61" s="3"/>
      <c r="E61" s="3" t="n">
        <v>80</v>
      </c>
      <c r="F61" s="4" t="str">
        <f aca="false">CHOOSE(WEEKDAY(A61,2),"lun","mar","mer","jeu","ven","sam","dim")</f>
        <v>mer</v>
      </c>
      <c r="G61" s="4" t="n">
        <f aca="false">B61-C61</f>
        <v>40</v>
      </c>
      <c r="H61" s="5" t="str">
        <f aca="false">IF(OR(D61="",G61&lt;=0),"",D61/G61)</f>
        <v/>
      </c>
      <c r="I61" s="4" t="str">
        <f aca="false">IF(H61="","",ROUND(100*H61-E61,1))</f>
        <v/>
      </c>
      <c r="J61" s="4" t="str">
        <f aca="false">IF(OR(D61="",G61&lt;=0),"",MAX(0,ROUNDUP(E61/100*G61-D61,0)))</f>
        <v/>
      </c>
    </row>
    <row r="62" customFormat="false" ht="15" hidden="false" customHeight="false" outlineLevel="0" collapsed="false">
      <c r="A62" s="6" t="n">
        <f aca="false">A61+1</f>
        <v>46387</v>
      </c>
      <c r="B62" s="3" t="n">
        <v>40</v>
      </c>
      <c r="C62" s="3" t="n">
        <v>0</v>
      </c>
      <c r="D62" s="3"/>
      <c r="E62" s="3" t="n">
        <v>80</v>
      </c>
      <c r="F62" s="4" t="str">
        <f aca="false">CHOOSE(WEEKDAY(A62,2),"lun","mar","mer","jeu","ven","sam","dim")</f>
        <v>jeu</v>
      </c>
      <c r="G62" s="4" t="n">
        <f aca="false">B62-C62</f>
        <v>40</v>
      </c>
      <c r="H62" s="5" t="str">
        <f aca="false">IF(OR(D62="",G62&lt;=0),"",D62/G62)</f>
        <v/>
      </c>
      <c r="I62" s="4" t="str">
        <f aca="false">IF(H62="","",ROUND(100*H62-E62,1))</f>
        <v/>
      </c>
      <c r="J62" s="4" t="str">
        <f aca="false">IF(OR(D62="",G62&lt;=0),"",MAX(0,ROUNDUP(E62/100*G62-D62,0)))</f>
        <v/>
      </c>
    </row>
    <row r="63" customFormat="false" ht="15" hidden="false" customHeight="false" outlineLevel="0" collapsed="false">
      <c r="A63" s="6" t="n">
        <f aca="false">A62+1</f>
        <v>46388</v>
      </c>
      <c r="B63" s="3" t="n">
        <v>40</v>
      </c>
      <c r="C63" s="3" t="n">
        <v>0</v>
      </c>
      <c r="D63" s="3"/>
      <c r="E63" s="3" t="n">
        <v>80</v>
      </c>
      <c r="F63" s="4" t="str">
        <f aca="false">CHOOSE(WEEKDAY(A63,2),"lun","mar","mer","jeu","ven","sam","dim")</f>
        <v>ven</v>
      </c>
      <c r="G63" s="4" t="n">
        <f aca="false">B63-C63</f>
        <v>40</v>
      </c>
      <c r="H63" s="5" t="str">
        <f aca="false">IF(OR(D63="",G63&lt;=0),"",D63/G63)</f>
        <v/>
      </c>
      <c r="I63" s="4" t="str">
        <f aca="false">IF(H63="","",ROUND(100*H63-E63,1))</f>
        <v/>
      </c>
      <c r="J63" s="4" t="str">
        <f aca="false">IF(OR(D63="",G63&lt;=0),"",MAX(0,ROUNDUP(E63/100*G63-D63,0)))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7"/>
    <col collapsed="false" customWidth="true" hidden="false" outlineLevel="0" max="3" min="3" style="0" width="21"/>
    <col collapsed="false" customWidth="true" hidden="false" outlineLevel="0" max="4" min="4" style="0" width="15"/>
    <col collapsed="false" customWidth="true" hidden="false" outlineLevel="0" max="5" min="5" style="0" width="19"/>
    <col collapsed="false" customWidth="true" hidden="false" outlineLevel="0" max="6" min="6" style="0" width="18"/>
    <col collapsed="false" customWidth="true" hidden="false" outlineLevel="0" max="7" min="7" style="0" width="21"/>
    <col collapsed="false" customWidth="true" hidden="false" outlineLevel="0" max="8" min="8" style="0" width="24"/>
    <col collapsed="false" customWidth="true" hidden="false" outlineLevel="0" max="9" min="9" style="0" width="70"/>
  </cols>
  <sheetData>
    <row r="1" customFormat="false" ht="23.85" hidden="false" customHeight="false" outlineLevel="0" collapsed="false">
      <c r="A1" s="1" t="s">
        <v>0</v>
      </c>
      <c r="B1" s="1" t="s">
        <v>6</v>
      </c>
      <c r="C1" s="1" t="s">
        <v>10</v>
      </c>
      <c r="D1" s="1" t="s">
        <v>4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</row>
    <row r="2" customFormat="false" ht="15" hidden="false" customHeight="false" outlineLevel="0" collapsed="false">
      <c r="A2" s="6" t="n">
        <f aca="false">Daily!A2</f>
        <v>46327</v>
      </c>
      <c r="B2" s="4" t="n">
        <f aca="false">Daily!G2</f>
        <v>40</v>
      </c>
      <c r="C2" s="3"/>
      <c r="D2" s="4" t="n">
        <f aca="false">Daily!E2</f>
        <v>80</v>
      </c>
      <c r="E2" s="4" t="n">
        <f aca="false">ROUNDUP(D2/100*B2,0)</f>
        <v>32</v>
      </c>
      <c r="F2" s="4" t="str">
        <f aca="false">IF(C2="","",MAX(0,E2-C2))</f>
        <v/>
      </c>
      <c r="G2" s="4" t="n">
        <f aca="true">A2-TODAY()</f>
        <v>24</v>
      </c>
      <c r="H2" s="4" t="str">
        <f aca="false">IF(OR(C2="",G2&lt;=0),"",ROUNDUP(F2/G2,0))</f>
        <v/>
      </c>
      <c r="I2" s="4" t="str">
        <f aca="false">IF(G2&lt;=0,"Date passée",IF(C2="","Saisir l'OTB du jour",IF(F2=0,"Objectif atteint : relire le prix avant de vendre plus",IF(G2&lt;=7,"Retard à J-7 ou moins : comparer au même délai N-1 avant d'agir","Suivre le rythme : comparer au même délai N-1"))))</f>
        <v>Saisir l'OTB du jour</v>
      </c>
    </row>
    <row r="3" customFormat="false" ht="15" hidden="false" customHeight="false" outlineLevel="0" collapsed="false">
      <c r="A3" s="6" t="n">
        <f aca="false">Daily!A3</f>
        <v>46328</v>
      </c>
      <c r="B3" s="4" t="n">
        <f aca="false">Daily!G3</f>
        <v>40</v>
      </c>
      <c r="C3" s="3"/>
      <c r="D3" s="4" t="n">
        <f aca="false">Daily!E3</f>
        <v>80</v>
      </c>
      <c r="E3" s="4" t="n">
        <f aca="false">ROUNDUP(D3/100*B3,0)</f>
        <v>32</v>
      </c>
      <c r="F3" s="4" t="str">
        <f aca="false">IF(C3="","",MAX(0,E3-C3))</f>
        <v/>
      </c>
      <c r="G3" s="4" t="n">
        <f aca="true">A3-TODAY()</f>
        <v>25</v>
      </c>
      <c r="H3" s="4" t="str">
        <f aca="false">IF(OR(C3="",G3&lt;=0),"",ROUNDUP(F3/G3,0))</f>
        <v/>
      </c>
      <c r="I3" s="4" t="str">
        <f aca="false">IF(G3&lt;=0,"Date passée",IF(C3="","Saisir l'OTB du jour",IF(F3=0,"Objectif atteint : relire le prix avant de vendre plus",IF(G3&lt;=7,"Retard à J-7 ou moins : comparer au même délai N-1 avant d'agir","Suivre le rythme : comparer au même délai N-1"))))</f>
        <v>Saisir l'OTB du jour</v>
      </c>
    </row>
    <row r="4" customFormat="false" ht="15" hidden="false" customHeight="false" outlineLevel="0" collapsed="false">
      <c r="A4" s="6" t="n">
        <f aca="false">Daily!A4</f>
        <v>46329</v>
      </c>
      <c r="B4" s="4" t="n">
        <f aca="false">Daily!G4</f>
        <v>40</v>
      </c>
      <c r="C4" s="3"/>
      <c r="D4" s="4" t="n">
        <f aca="false">Daily!E4</f>
        <v>80</v>
      </c>
      <c r="E4" s="4" t="n">
        <f aca="false">ROUNDUP(D4/100*B4,0)</f>
        <v>32</v>
      </c>
      <c r="F4" s="4" t="str">
        <f aca="false">IF(C4="","",MAX(0,E4-C4))</f>
        <v/>
      </c>
      <c r="G4" s="4" t="n">
        <f aca="true">A4-TODAY()</f>
        <v>26</v>
      </c>
      <c r="H4" s="4" t="str">
        <f aca="false">IF(OR(C4="",G4&lt;=0),"",ROUNDUP(F4/G4,0))</f>
        <v/>
      </c>
      <c r="I4" s="4" t="str">
        <f aca="false">IF(G4&lt;=0,"Date passée",IF(C4="","Saisir l'OTB du jour",IF(F4=0,"Objectif atteint : relire le prix avant de vendre plus",IF(G4&lt;=7,"Retard à J-7 ou moins : comparer au même délai N-1 avant d'agir","Suivre le rythme : comparer au même délai N-1"))))</f>
        <v>Saisir l'OTB du jour</v>
      </c>
    </row>
    <row r="5" customFormat="false" ht="15" hidden="false" customHeight="false" outlineLevel="0" collapsed="false">
      <c r="A5" s="6" t="n">
        <f aca="false">Daily!A5</f>
        <v>46330</v>
      </c>
      <c r="B5" s="4" t="n">
        <f aca="false">Daily!G5</f>
        <v>40</v>
      </c>
      <c r="C5" s="3"/>
      <c r="D5" s="4" t="n">
        <f aca="false">Daily!E5</f>
        <v>80</v>
      </c>
      <c r="E5" s="4" t="n">
        <f aca="false">ROUNDUP(D5/100*B5,0)</f>
        <v>32</v>
      </c>
      <c r="F5" s="4" t="str">
        <f aca="false">IF(C5="","",MAX(0,E5-C5))</f>
        <v/>
      </c>
      <c r="G5" s="4" t="n">
        <f aca="true">A5-TODAY()</f>
        <v>27</v>
      </c>
      <c r="H5" s="4" t="str">
        <f aca="false">IF(OR(C5="",G5&lt;=0),"",ROUNDUP(F5/G5,0))</f>
        <v/>
      </c>
      <c r="I5" s="4" t="str">
        <f aca="false">IF(G5&lt;=0,"Date passée",IF(C5="","Saisir l'OTB du jour",IF(F5=0,"Objectif atteint : relire le prix avant de vendre plus",IF(G5&lt;=7,"Retard à J-7 ou moins : comparer au même délai N-1 avant d'agir","Suivre le rythme : comparer au même délai N-1"))))</f>
        <v>Saisir l'OTB du jour</v>
      </c>
    </row>
    <row r="6" customFormat="false" ht="15" hidden="false" customHeight="false" outlineLevel="0" collapsed="false">
      <c r="A6" s="6" t="n">
        <f aca="false">Daily!A6</f>
        <v>46331</v>
      </c>
      <c r="B6" s="4" t="n">
        <f aca="false">Daily!G6</f>
        <v>40</v>
      </c>
      <c r="C6" s="3"/>
      <c r="D6" s="4" t="n">
        <f aca="false">Daily!E6</f>
        <v>80</v>
      </c>
      <c r="E6" s="4" t="n">
        <f aca="false">ROUNDUP(D6/100*B6,0)</f>
        <v>32</v>
      </c>
      <c r="F6" s="4" t="str">
        <f aca="false">IF(C6="","",MAX(0,E6-C6))</f>
        <v/>
      </c>
      <c r="G6" s="4" t="n">
        <f aca="true">A6-TODAY()</f>
        <v>28</v>
      </c>
      <c r="H6" s="4" t="str">
        <f aca="false">IF(OR(C6="",G6&lt;=0),"",ROUNDUP(F6/G6,0))</f>
        <v/>
      </c>
      <c r="I6" s="4" t="str">
        <f aca="false">IF(G6&lt;=0,"Date passée",IF(C6="","Saisir l'OTB du jour",IF(F6=0,"Objectif atteint : relire le prix avant de vendre plus",IF(G6&lt;=7,"Retard à J-7 ou moins : comparer au même délai N-1 avant d'agir","Suivre le rythme : comparer au même délai N-1"))))</f>
        <v>Saisir l'OTB du jour</v>
      </c>
    </row>
    <row r="7" customFormat="false" ht="15" hidden="false" customHeight="false" outlineLevel="0" collapsed="false">
      <c r="A7" s="6" t="n">
        <f aca="false">Daily!A7</f>
        <v>46332</v>
      </c>
      <c r="B7" s="4" t="n">
        <f aca="false">Daily!G7</f>
        <v>40</v>
      </c>
      <c r="C7" s="3"/>
      <c r="D7" s="4" t="n">
        <f aca="false">Daily!E7</f>
        <v>80</v>
      </c>
      <c r="E7" s="4" t="n">
        <f aca="false">ROUNDUP(D7/100*B7,0)</f>
        <v>32</v>
      </c>
      <c r="F7" s="4" t="str">
        <f aca="false">IF(C7="","",MAX(0,E7-C7))</f>
        <v/>
      </c>
      <c r="G7" s="4" t="n">
        <f aca="true">A7-TODAY()</f>
        <v>29</v>
      </c>
      <c r="H7" s="4" t="str">
        <f aca="false">IF(OR(C7="",G7&lt;=0),"",ROUNDUP(F7/G7,0))</f>
        <v/>
      </c>
      <c r="I7" s="4" t="str">
        <f aca="false">IF(G7&lt;=0,"Date passée",IF(C7="","Saisir l'OTB du jour",IF(F7=0,"Objectif atteint : relire le prix avant de vendre plus",IF(G7&lt;=7,"Retard à J-7 ou moins : comparer au même délai N-1 avant d'agir","Suivre le rythme : comparer au même délai N-1"))))</f>
        <v>Saisir l'OTB du jour</v>
      </c>
    </row>
    <row r="8" customFormat="false" ht="15" hidden="false" customHeight="false" outlineLevel="0" collapsed="false">
      <c r="A8" s="6" t="n">
        <f aca="false">Daily!A8</f>
        <v>46333</v>
      </c>
      <c r="B8" s="4" t="n">
        <f aca="false">Daily!G8</f>
        <v>40</v>
      </c>
      <c r="C8" s="3"/>
      <c r="D8" s="4" t="n">
        <f aca="false">Daily!E8</f>
        <v>80</v>
      </c>
      <c r="E8" s="4" t="n">
        <f aca="false">ROUNDUP(D8/100*B8,0)</f>
        <v>32</v>
      </c>
      <c r="F8" s="4" t="str">
        <f aca="false">IF(C8="","",MAX(0,E8-C8))</f>
        <v/>
      </c>
      <c r="G8" s="4" t="n">
        <f aca="true">A8-TODAY()</f>
        <v>30</v>
      </c>
      <c r="H8" s="4" t="str">
        <f aca="false">IF(OR(C8="",G8&lt;=0),"",ROUNDUP(F8/G8,0))</f>
        <v/>
      </c>
      <c r="I8" s="4" t="str">
        <f aca="false">IF(G8&lt;=0,"Date passée",IF(C8="","Saisir l'OTB du jour",IF(F8=0,"Objectif atteint : relire le prix avant de vendre plus",IF(G8&lt;=7,"Retard à J-7 ou moins : comparer au même délai N-1 avant d'agir","Suivre le rythme : comparer au même délai N-1"))))</f>
        <v>Saisir l'OTB du jour</v>
      </c>
    </row>
    <row r="9" customFormat="false" ht="15" hidden="false" customHeight="false" outlineLevel="0" collapsed="false">
      <c r="A9" s="6" t="n">
        <f aca="false">Daily!A9</f>
        <v>46334</v>
      </c>
      <c r="B9" s="4" t="n">
        <f aca="false">Daily!G9</f>
        <v>40</v>
      </c>
      <c r="C9" s="3"/>
      <c r="D9" s="4" t="n">
        <f aca="false">Daily!E9</f>
        <v>80</v>
      </c>
      <c r="E9" s="4" t="n">
        <f aca="false">ROUNDUP(D9/100*B9,0)</f>
        <v>32</v>
      </c>
      <c r="F9" s="4" t="str">
        <f aca="false">IF(C9="","",MAX(0,E9-C9))</f>
        <v/>
      </c>
      <c r="G9" s="4" t="n">
        <f aca="true">A9-TODAY()</f>
        <v>31</v>
      </c>
      <c r="H9" s="4" t="str">
        <f aca="false">IF(OR(C9="",G9&lt;=0),"",ROUNDUP(F9/G9,0))</f>
        <v/>
      </c>
      <c r="I9" s="4" t="str">
        <f aca="false">IF(G9&lt;=0,"Date passée",IF(C9="","Saisir l'OTB du jour",IF(F9=0,"Objectif atteint : relire le prix avant de vendre plus",IF(G9&lt;=7,"Retard à J-7 ou moins : comparer au même délai N-1 avant d'agir","Suivre le rythme : comparer au même délai N-1"))))</f>
        <v>Saisir l'OTB du jour</v>
      </c>
    </row>
    <row r="10" customFormat="false" ht="15" hidden="false" customHeight="false" outlineLevel="0" collapsed="false">
      <c r="A10" s="6" t="n">
        <f aca="false">Daily!A10</f>
        <v>46335</v>
      </c>
      <c r="B10" s="4" t="n">
        <f aca="false">Daily!G10</f>
        <v>40</v>
      </c>
      <c r="C10" s="3"/>
      <c r="D10" s="4" t="n">
        <f aca="false">Daily!E10</f>
        <v>80</v>
      </c>
      <c r="E10" s="4" t="n">
        <f aca="false">ROUNDUP(D10/100*B10,0)</f>
        <v>32</v>
      </c>
      <c r="F10" s="4" t="str">
        <f aca="false">IF(C10="","",MAX(0,E10-C10))</f>
        <v/>
      </c>
      <c r="G10" s="4" t="n">
        <f aca="true">A10-TODAY()</f>
        <v>32</v>
      </c>
      <c r="H10" s="4" t="str">
        <f aca="false">IF(OR(C10="",G10&lt;=0),"",ROUNDUP(F10/G10,0))</f>
        <v/>
      </c>
      <c r="I10" s="4" t="str">
        <f aca="false">IF(G10&lt;=0,"Date passée",IF(C10="","Saisir l'OTB du jour",IF(F10=0,"Objectif atteint : relire le prix avant de vendre plus",IF(G10&lt;=7,"Retard à J-7 ou moins : comparer au même délai N-1 avant d'agir","Suivre le rythme : comparer au même délai N-1"))))</f>
        <v>Saisir l'OTB du jour</v>
      </c>
    </row>
    <row r="11" customFormat="false" ht="15" hidden="false" customHeight="false" outlineLevel="0" collapsed="false">
      <c r="A11" s="6" t="n">
        <f aca="false">Daily!A11</f>
        <v>46336</v>
      </c>
      <c r="B11" s="4" t="n">
        <f aca="false">Daily!G11</f>
        <v>40</v>
      </c>
      <c r="C11" s="3"/>
      <c r="D11" s="4" t="n">
        <f aca="false">Daily!E11</f>
        <v>80</v>
      </c>
      <c r="E11" s="4" t="n">
        <f aca="false">ROUNDUP(D11/100*B11,0)</f>
        <v>32</v>
      </c>
      <c r="F11" s="4" t="str">
        <f aca="false">IF(C11="","",MAX(0,E11-C11))</f>
        <v/>
      </c>
      <c r="G11" s="4" t="n">
        <f aca="true">A11-TODAY()</f>
        <v>33</v>
      </c>
      <c r="H11" s="4" t="str">
        <f aca="false">IF(OR(C11="",G11&lt;=0),"",ROUNDUP(F11/G11,0))</f>
        <v/>
      </c>
      <c r="I11" s="4" t="str">
        <f aca="false">IF(G11&lt;=0,"Date passée",IF(C11="","Saisir l'OTB du jour",IF(F11=0,"Objectif atteint : relire le prix avant de vendre plus",IF(G11&lt;=7,"Retard à J-7 ou moins : comparer au même délai N-1 avant d'agir","Suivre le rythme : comparer au même délai N-1"))))</f>
        <v>Saisir l'OTB du jour</v>
      </c>
    </row>
    <row r="12" customFormat="false" ht="15" hidden="false" customHeight="false" outlineLevel="0" collapsed="false">
      <c r="A12" s="6" t="n">
        <f aca="false">Daily!A12</f>
        <v>46337</v>
      </c>
      <c r="B12" s="4" t="n">
        <f aca="false">Daily!G12</f>
        <v>40</v>
      </c>
      <c r="C12" s="3"/>
      <c r="D12" s="4" t="n">
        <f aca="false">Daily!E12</f>
        <v>80</v>
      </c>
      <c r="E12" s="4" t="n">
        <f aca="false">ROUNDUP(D12/100*B12,0)</f>
        <v>32</v>
      </c>
      <c r="F12" s="4" t="str">
        <f aca="false">IF(C12="","",MAX(0,E12-C12))</f>
        <v/>
      </c>
      <c r="G12" s="4" t="n">
        <f aca="true">A12-TODAY()</f>
        <v>34</v>
      </c>
      <c r="H12" s="4" t="str">
        <f aca="false">IF(OR(C12="",G12&lt;=0),"",ROUNDUP(F12/G12,0))</f>
        <v/>
      </c>
      <c r="I12" s="4" t="str">
        <f aca="false">IF(G12&lt;=0,"Date passée",IF(C12="","Saisir l'OTB du jour",IF(F12=0,"Objectif atteint : relire le prix avant de vendre plus",IF(G12&lt;=7,"Retard à J-7 ou moins : comparer au même délai N-1 avant d'agir","Suivre le rythme : comparer au même délai N-1"))))</f>
        <v>Saisir l'OTB du jour</v>
      </c>
    </row>
    <row r="13" customFormat="false" ht="15" hidden="false" customHeight="false" outlineLevel="0" collapsed="false">
      <c r="A13" s="6" t="n">
        <f aca="false">Daily!A13</f>
        <v>46338</v>
      </c>
      <c r="B13" s="4" t="n">
        <f aca="false">Daily!G13</f>
        <v>40</v>
      </c>
      <c r="C13" s="3"/>
      <c r="D13" s="4" t="n">
        <f aca="false">Daily!E13</f>
        <v>80</v>
      </c>
      <c r="E13" s="4" t="n">
        <f aca="false">ROUNDUP(D13/100*B13,0)</f>
        <v>32</v>
      </c>
      <c r="F13" s="4" t="str">
        <f aca="false">IF(C13="","",MAX(0,E13-C13))</f>
        <v/>
      </c>
      <c r="G13" s="4" t="n">
        <f aca="true">A13-TODAY()</f>
        <v>35</v>
      </c>
      <c r="H13" s="4" t="str">
        <f aca="false">IF(OR(C13="",G13&lt;=0),"",ROUNDUP(F13/G13,0))</f>
        <v/>
      </c>
      <c r="I13" s="4" t="str">
        <f aca="false">IF(G13&lt;=0,"Date passée",IF(C13="","Saisir l'OTB du jour",IF(F13=0,"Objectif atteint : relire le prix avant de vendre plus",IF(G13&lt;=7,"Retard à J-7 ou moins : comparer au même délai N-1 avant d'agir","Suivre le rythme : comparer au même délai N-1"))))</f>
        <v>Saisir l'OTB du jour</v>
      </c>
    </row>
    <row r="14" customFormat="false" ht="15" hidden="false" customHeight="false" outlineLevel="0" collapsed="false">
      <c r="A14" s="6" t="n">
        <f aca="false">Daily!A14</f>
        <v>46339</v>
      </c>
      <c r="B14" s="4" t="n">
        <f aca="false">Daily!G14</f>
        <v>40</v>
      </c>
      <c r="C14" s="3"/>
      <c r="D14" s="4" t="n">
        <f aca="false">Daily!E14</f>
        <v>80</v>
      </c>
      <c r="E14" s="4" t="n">
        <f aca="false">ROUNDUP(D14/100*B14,0)</f>
        <v>32</v>
      </c>
      <c r="F14" s="4" t="str">
        <f aca="false">IF(C14="","",MAX(0,E14-C14))</f>
        <v/>
      </c>
      <c r="G14" s="4" t="n">
        <f aca="true">A14-TODAY()</f>
        <v>36</v>
      </c>
      <c r="H14" s="4" t="str">
        <f aca="false">IF(OR(C14="",G14&lt;=0),"",ROUNDUP(F14/G14,0))</f>
        <v/>
      </c>
      <c r="I14" s="4" t="str">
        <f aca="false">IF(G14&lt;=0,"Date passée",IF(C14="","Saisir l'OTB du jour",IF(F14=0,"Objectif atteint : relire le prix avant de vendre plus",IF(G14&lt;=7,"Retard à J-7 ou moins : comparer au même délai N-1 avant d'agir","Suivre le rythme : comparer au même délai N-1"))))</f>
        <v>Saisir l'OTB du jour</v>
      </c>
    </row>
    <row r="15" customFormat="false" ht="15" hidden="false" customHeight="false" outlineLevel="0" collapsed="false">
      <c r="A15" s="6" t="n">
        <f aca="false">Daily!A15</f>
        <v>46340</v>
      </c>
      <c r="B15" s="4" t="n">
        <f aca="false">Daily!G15</f>
        <v>40</v>
      </c>
      <c r="C15" s="3"/>
      <c r="D15" s="4" t="n">
        <f aca="false">Daily!E15</f>
        <v>80</v>
      </c>
      <c r="E15" s="4" t="n">
        <f aca="false">ROUNDUP(D15/100*B15,0)</f>
        <v>32</v>
      </c>
      <c r="F15" s="4" t="str">
        <f aca="false">IF(C15="","",MAX(0,E15-C15))</f>
        <v/>
      </c>
      <c r="G15" s="4" t="n">
        <f aca="true">A15-TODAY()</f>
        <v>37</v>
      </c>
      <c r="H15" s="4" t="str">
        <f aca="false">IF(OR(C15="",G15&lt;=0),"",ROUNDUP(F15/G15,0))</f>
        <v/>
      </c>
      <c r="I15" s="4" t="str">
        <f aca="false">IF(G15&lt;=0,"Date passée",IF(C15="","Saisir l'OTB du jour",IF(F15=0,"Objectif atteint : relire le prix avant de vendre plus",IF(G15&lt;=7,"Retard à J-7 ou moins : comparer au même délai N-1 avant d'agir","Suivre le rythme : comparer au même délai N-1"))))</f>
        <v>Saisir l'OTB du jour</v>
      </c>
    </row>
    <row r="16" customFormat="false" ht="15" hidden="false" customHeight="false" outlineLevel="0" collapsed="false">
      <c r="A16" s="6" t="n">
        <f aca="false">Daily!A16</f>
        <v>46341</v>
      </c>
      <c r="B16" s="4" t="n">
        <f aca="false">Daily!G16</f>
        <v>40</v>
      </c>
      <c r="C16" s="3"/>
      <c r="D16" s="4" t="n">
        <f aca="false">Daily!E16</f>
        <v>80</v>
      </c>
      <c r="E16" s="4" t="n">
        <f aca="false">ROUNDUP(D16/100*B16,0)</f>
        <v>32</v>
      </c>
      <c r="F16" s="4" t="str">
        <f aca="false">IF(C16="","",MAX(0,E16-C16))</f>
        <v/>
      </c>
      <c r="G16" s="4" t="n">
        <f aca="true">A16-TODAY()</f>
        <v>38</v>
      </c>
      <c r="H16" s="4" t="str">
        <f aca="false">IF(OR(C16="",G16&lt;=0),"",ROUNDUP(F16/G16,0))</f>
        <v/>
      </c>
      <c r="I16" s="4" t="str">
        <f aca="false">IF(G16&lt;=0,"Date passée",IF(C16="","Saisir l'OTB du jour",IF(F16=0,"Objectif atteint : relire le prix avant de vendre plus",IF(G16&lt;=7,"Retard à J-7 ou moins : comparer au même délai N-1 avant d'agir","Suivre le rythme : comparer au même délai N-1"))))</f>
        <v>Saisir l'OTB du jour</v>
      </c>
    </row>
    <row r="17" customFormat="false" ht="15" hidden="false" customHeight="false" outlineLevel="0" collapsed="false">
      <c r="A17" s="6" t="n">
        <f aca="false">Daily!A17</f>
        <v>46342</v>
      </c>
      <c r="B17" s="4" t="n">
        <f aca="false">Daily!G17</f>
        <v>40</v>
      </c>
      <c r="C17" s="3"/>
      <c r="D17" s="4" t="n">
        <f aca="false">Daily!E17</f>
        <v>80</v>
      </c>
      <c r="E17" s="4" t="n">
        <f aca="false">ROUNDUP(D17/100*B17,0)</f>
        <v>32</v>
      </c>
      <c r="F17" s="4" t="str">
        <f aca="false">IF(C17="","",MAX(0,E17-C17))</f>
        <v/>
      </c>
      <c r="G17" s="4" t="n">
        <f aca="true">A17-TODAY()</f>
        <v>39</v>
      </c>
      <c r="H17" s="4" t="str">
        <f aca="false">IF(OR(C17="",G17&lt;=0),"",ROUNDUP(F17/G17,0))</f>
        <v/>
      </c>
      <c r="I17" s="4" t="str">
        <f aca="false">IF(G17&lt;=0,"Date passée",IF(C17="","Saisir l'OTB du jour",IF(F17=0,"Objectif atteint : relire le prix avant de vendre plus",IF(G17&lt;=7,"Retard à J-7 ou moins : comparer au même délai N-1 avant d'agir","Suivre le rythme : comparer au même délai N-1"))))</f>
        <v>Saisir l'OTB du jour</v>
      </c>
    </row>
    <row r="18" customFormat="false" ht="15" hidden="false" customHeight="false" outlineLevel="0" collapsed="false">
      <c r="A18" s="6" t="n">
        <f aca="false">Daily!A18</f>
        <v>46343</v>
      </c>
      <c r="B18" s="4" t="n">
        <f aca="false">Daily!G18</f>
        <v>40</v>
      </c>
      <c r="C18" s="3"/>
      <c r="D18" s="4" t="n">
        <f aca="false">Daily!E18</f>
        <v>80</v>
      </c>
      <c r="E18" s="4" t="n">
        <f aca="false">ROUNDUP(D18/100*B18,0)</f>
        <v>32</v>
      </c>
      <c r="F18" s="4" t="str">
        <f aca="false">IF(C18="","",MAX(0,E18-C18))</f>
        <v/>
      </c>
      <c r="G18" s="4" t="n">
        <f aca="true">A18-TODAY()</f>
        <v>40</v>
      </c>
      <c r="H18" s="4" t="str">
        <f aca="false">IF(OR(C18="",G18&lt;=0),"",ROUNDUP(F18/G18,0))</f>
        <v/>
      </c>
      <c r="I18" s="4" t="str">
        <f aca="false">IF(G18&lt;=0,"Date passée",IF(C18="","Saisir l'OTB du jour",IF(F18=0,"Objectif atteint : relire le prix avant de vendre plus",IF(G18&lt;=7,"Retard à J-7 ou moins : comparer au même délai N-1 avant d'agir","Suivre le rythme : comparer au même délai N-1"))))</f>
        <v>Saisir l'OTB du jour</v>
      </c>
    </row>
    <row r="19" customFormat="false" ht="15" hidden="false" customHeight="false" outlineLevel="0" collapsed="false">
      <c r="A19" s="6" t="n">
        <f aca="false">Daily!A19</f>
        <v>46344</v>
      </c>
      <c r="B19" s="4" t="n">
        <f aca="false">Daily!G19</f>
        <v>40</v>
      </c>
      <c r="C19" s="3"/>
      <c r="D19" s="4" t="n">
        <f aca="false">Daily!E19</f>
        <v>80</v>
      </c>
      <c r="E19" s="4" t="n">
        <f aca="false">ROUNDUP(D19/100*B19,0)</f>
        <v>32</v>
      </c>
      <c r="F19" s="4" t="str">
        <f aca="false">IF(C19="","",MAX(0,E19-C19))</f>
        <v/>
      </c>
      <c r="G19" s="4" t="n">
        <f aca="true">A19-TODAY()</f>
        <v>41</v>
      </c>
      <c r="H19" s="4" t="str">
        <f aca="false">IF(OR(C19="",G19&lt;=0),"",ROUNDUP(F19/G19,0))</f>
        <v/>
      </c>
      <c r="I19" s="4" t="str">
        <f aca="false">IF(G19&lt;=0,"Date passée",IF(C19="","Saisir l'OTB du jour",IF(F19=0,"Objectif atteint : relire le prix avant de vendre plus",IF(G19&lt;=7,"Retard à J-7 ou moins : comparer au même délai N-1 avant d'agir","Suivre le rythme : comparer au même délai N-1"))))</f>
        <v>Saisir l'OTB du jour</v>
      </c>
    </row>
    <row r="20" customFormat="false" ht="15" hidden="false" customHeight="false" outlineLevel="0" collapsed="false">
      <c r="A20" s="6" t="n">
        <f aca="false">Daily!A20</f>
        <v>46345</v>
      </c>
      <c r="B20" s="4" t="n">
        <f aca="false">Daily!G20</f>
        <v>40</v>
      </c>
      <c r="C20" s="3"/>
      <c r="D20" s="4" t="n">
        <f aca="false">Daily!E20</f>
        <v>80</v>
      </c>
      <c r="E20" s="4" t="n">
        <f aca="false">ROUNDUP(D20/100*B20,0)</f>
        <v>32</v>
      </c>
      <c r="F20" s="4" t="str">
        <f aca="false">IF(C20="","",MAX(0,E20-C20))</f>
        <v/>
      </c>
      <c r="G20" s="4" t="n">
        <f aca="true">A20-TODAY()</f>
        <v>42</v>
      </c>
      <c r="H20" s="4" t="str">
        <f aca="false">IF(OR(C20="",G20&lt;=0),"",ROUNDUP(F20/G20,0))</f>
        <v/>
      </c>
      <c r="I20" s="4" t="str">
        <f aca="false">IF(G20&lt;=0,"Date passée",IF(C20="","Saisir l'OTB du jour",IF(F20=0,"Objectif atteint : relire le prix avant de vendre plus",IF(G20&lt;=7,"Retard à J-7 ou moins : comparer au même délai N-1 avant d'agir","Suivre le rythme : comparer au même délai N-1"))))</f>
        <v>Saisir l'OTB du jour</v>
      </c>
    </row>
    <row r="21" customFormat="false" ht="15" hidden="false" customHeight="false" outlineLevel="0" collapsed="false">
      <c r="A21" s="6" t="n">
        <f aca="false">Daily!A21</f>
        <v>46346</v>
      </c>
      <c r="B21" s="4" t="n">
        <f aca="false">Daily!G21</f>
        <v>40</v>
      </c>
      <c r="C21" s="3"/>
      <c r="D21" s="4" t="n">
        <f aca="false">Daily!E21</f>
        <v>80</v>
      </c>
      <c r="E21" s="4" t="n">
        <f aca="false">ROUNDUP(D21/100*B21,0)</f>
        <v>32</v>
      </c>
      <c r="F21" s="4" t="str">
        <f aca="false">IF(C21="","",MAX(0,E21-C21))</f>
        <v/>
      </c>
      <c r="G21" s="4" t="n">
        <f aca="true">A21-TODAY()</f>
        <v>43</v>
      </c>
      <c r="H21" s="4" t="str">
        <f aca="false">IF(OR(C21="",G21&lt;=0),"",ROUNDUP(F21/G21,0))</f>
        <v/>
      </c>
      <c r="I21" s="4" t="str">
        <f aca="false">IF(G21&lt;=0,"Date passée",IF(C21="","Saisir l'OTB du jour",IF(F21=0,"Objectif atteint : relire le prix avant de vendre plus",IF(G21&lt;=7,"Retard à J-7 ou moins : comparer au même délai N-1 avant d'agir","Suivre le rythme : comparer au même délai N-1"))))</f>
        <v>Saisir l'OTB du jour</v>
      </c>
    </row>
    <row r="22" customFormat="false" ht="15" hidden="false" customHeight="false" outlineLevel="0" collapsed="false">
      <c r="A22" s="6" t="n">
        <f aca="false">Daily!A22</f>
        <v>46347</v>
      </c>
      <c r="B22" s="4" t="n">
        <f aca="false">Daily!G22</f>
        <v>40</v>
      </c>
      <c r="C22" s="3"/>
      <c r="D22" s="4" t="n">
        <f aca="false">Daily!E22</f>
        <v>80</v>
      </c>
      <c r="E22" s="4" t="n">
        <f aca="false">ROUNDUP(D22/100*B22,0)</f>
        <v>32</v>
      </c>
      <c r="F22" s="4" t="str">
        <f aca="false">IF(C22="","",MAX(0,E22-C22))</f>
        <v/>
      </c>
      <c r="G22" s="4" t="n">
        <f aca="true">A22-TODAY()</f>
        <v>44</v>
      </c>
      <c r="H22" s="4" t="str">
        <f aca="false">IF(OR(C22="",G22&lt;=0),"",ROUNDUP(F22/G22,0))</f>
        <v/>
      </c>
      <c r="I22" s="4" t="str">
        <f aca="false">IF(G22&lt;=0,"Date passée",IF(C22="","Saisir l'OTB du jour",IF(F22=0,"Objectif atteint : relire le prix avant de vendre plus",IF(G22&lt;=7,"Retard à J-7 ou moins : comparer au même délai N-1 avant d'agir","Suivre le rythme : comparer au même délai N-1"))))</f>
        <v>Saisir l'OTB du jour</v>
      </c>
    </row>
    <row r="23" customFormat="false" ht="15" hidden="false" customHeight="false" outlineLevel="0" collapsed="false">
      <c r="A23" s="6" t="n">
        <f aca="false">Daily!A23</f>
        <v>46348</v>
      </c>
      <c r="B23" s="4" t="n">
        <f aca="false">Daily!G23</f>
        <v>40</v>
      </c>
      <c r="C23" s="3"/>
      <c r="D23" s="4" t="n">
        <f aca="false">Daily!E23</f>
        <v>80</v>
      </c>
      <c r="E23" s="4" t="n">
        <f aca="false">ROUNDUP(D23/100*B23,0)</f>
        <v>32</v>
      </c>
      <c r="F23" s="4" t="str">
        <f aca="false">IF(C23="","",MAX(0,E23-C23))</f>
        <v/>
      </c>
      <c r="G23" s="4" t="n">
        <f aca="true">A23-TODAY()</f>
        <v>45</v>
      </c>
      <c r="H23" s="4" t="str">
        <f aca="false">IF(OR(C23="",G23&lt;=0),"",ROUNDUP(F23/G23,0))</f>
        <v/>
      </c>
      <c r="I23" s="4" t="str">
        <f aca="false">IF(G23&lt;=0,"Date passée",IF(C23="","Saisir l'OTB du jour",IF(F23=0,"Objectif atteint : relire le prix avant de vendre plus",IF(G23&lt;=7,"Retard à J-7 ou moins : comparer au même délai N-1 avant d'agir","Suivre le rythme : comparer au même délai N-1"))))</f>
        <v>Saisir l'OTB du jour</v>
      </c>
    </row>
    <row r="24" customFormat="false" ht="15" hidden="false" customHeight="false" outlineLevel="0" collapsed="false">
      <c r="A24" s="6" t="n">
        <f aca="false">Daily!A24</f>
        <v>46349</v>
      </c>
      <c r="B24" s="4" t="n">
        <f aca="false">Daily!G24</f>
        <v>40</v>
      </c>
      <c r="C24" s="3"/>
      <c r="D24" s="4" t="n">
        <f aca="false">Daily!E24</f>
        <v>80</v>
      </c>
      <c r="E24" s="4" t="n">
        <f aca="false">ROUNDUP(D24/100*B24,0)</f>
        <v>32</v>
      </c>
      <c r="F24" s="4" t="str">
        <f aca="false">IF(C24="","",MAX(0,E24-C24))</f>
        <v/>
      </c>
      <c r="G24" s="4" t="n">
        <f aca="true">A24-TODAY()</f>
        <v>46</v>
      </c>
      <c r="H24" s="4" t="str">
        <f aca="false">IF(OR(C24="",G24&lt;=0),"",ROUNDUP(F24/G24,0))</f>
        <v/>
      </c>
      <c r="I24" s="4" t="str">
        <f aca="false">IF(G24&lt;=0,"Date passée",IF(C24="","Saisir l'OTB du jour",IF(F24=0,"Objectif atteint : relire le prix avant de vendre plus",IF(G24&lt;=7,"Retard à J-7 ou moins : comparer au même délai N-1 avant d'agir","Suivre le rythme : comparer au même délai N-1"))))</f>
        <v>Saisir l'OTB du jour</v>
      </c>
    </row>
    <row r="25" customFormat="false" ht="15" hidden="false" customHeight="false" outlineLevel="0" collapsed="false">
      <c r="A25" s="6" t="n">
        <f aca="false">Daily!A25</f>
        <v>46350</v>
      </c>
      <c r="B25" s="4" t="n">
        <f aca="false">Daily!G25</f>
        <v>40</v>
      </c>
      <c r="C25" s="3"/>
      <c r="D25" s="4" t="n">
        <f aca="false">Daily!E25</f>
        <v>80</v>
      </c>
      <c r="E25" s="4" t="n">
        <f aca="false">ROUNDUP(D25/100*B25,0)</f>
        <v>32</v>
      </c>
      <c r="F25" s="4" t="str">
        <f aca="false">IF(C25="","",MAX(0,E25-C25))</f>
        <v/>
      </c>
      <c r="G25" s="4" t="n">
        <f aca="true">A25-TODAY()</f>
        <v>47</v>
      </c>
      <c r="H25" s="4" t="str">
        <f aca="false">IF(OR(C25="",G25&lt;=0),"",ROUNDUP(F25/G25,0))</f>
        <v/>
      </c>
      <c r="I25" s="4" t="str">
        <f aca="false">IF(G25&lt;=0,"Date passée",IF(C25="","Saisir l'OTB du jour",IF(F25=0,"Objectif atteint : relire le prix avant de vendre plus",IF(G25&lt;=7,"Retard à J-7 ou moins : comparer au même délai N-1 avant d'agir","Suivre le rythme : comparer au même délai N-1"))))</f>
        <v>Saisir l'OTB du jour</v>
      </c>
    </row>
    <row r="26" customFormat="false" ht="15" hidden="false" customHeight="false" outlineLevel="0" collapsed="false">
      <c r="A26" s="6" t="n">
        <f aca="false">Daily!A26</f>
        <v>46351</v>
      </c>
      <c r="B26" s="4" t="n">
        <f aca="false">Daily!G26</f>
        <v>40</v>
      </c>
      <c r="C26" s="3"/>
      <c r="D26" s="4" t="n">
        <f aca="false">Daily!E26</f>
        <v>80</v>
      </c>
      <c r="E26" s="4" t="n">
        <f aca="false">ROUNDUP(D26/100*B26,0)</f>
        <v>32</v>
      </c>
      <c r="F26" s="4" t="str">
        <f aca="false">IF(C26="","",MAX(0,E26-C26))</f>
        <v/>
      </c>
      <c r="G26" s="4" t="n">
        <f aca="true">A26-TODAY()</f>
        <v>48</v>
      </c>
      <c r="H26" s="4" t="str">
        <f aca="false">IF(OR(C26="",G26&lt;=0),"",ROUNDUP(F26/G26,0))</f>
        <v/>
      </c>
      <c r="I26" s="4" t="str">
        <f aca="false">IF(G26&lt;=0,"Date passée",IF(C26="","Saisir l'OTB du jour",IF(F26=0,"Objectif atteint : relire le prix avant de vendre plus",IF(G26&lt;=7,"Retard à J-7 ou moins : comparer au même délai N-1 avant d'agir","Suivre le rythme : comparer au même délai N-1"))))</f>
        <v>Saisir l'OTB du jour</v>
      </c>
    </row>
    <row r="27" customFormat="false" ht="15" hidden="false" customHeight="false" outlineLevel="0" collapsed="false">
      <c r="A27" s="6" t="n">
        <f aca="false">Daily!A27</f>
        <v>46352</v>
      </c>
      <c r="B27" s="4" t="n">
        <f aca="false">Daily!G27</f>
        <v>40</v>
      </c>
      <c r="C27" s="3"/>
      <c r="D27" s="4" t="n">
        <f aca="false">Daily!E27</f>
        <v>80</v>
      </c>
      <c r="E27" s="4" t="n">
        <f aca="false">ROUNDUP(D27/100*B27,0)</f>
        <v>32</v>
      </c>
      <c r="F27" s="4" t="str">
        <f aca="false">IF(C27="","",MAX(0,E27-C27))</f>
        <v/>
      </c>
      <c r="G27" s="4" t="n">
        <f aca="true">A27-TODAY()</f>
        <v>49</v>
      </c>
      <c r="H27" s="4" t="str">
        <f aca="false">IF(OR(C27="",G27&lt;=0),"",ROUNDUP(F27/G27,0))</f>
        <v/>
      </c>
      <c r="I27" s="4" t="str">
        <f aca="false">IF(G27&lt;=0,"Date passée",IF(C27="","Saisir l'OTB du jour",IF(F27=0,"Objectif atteint : relire le prix avant de vendre plus",IF(G27&lt;=7,"Retard à J-7 ou moins : comparer au même délai N-1 avant d'agir","Suivre le rythme : comparer au même délai N-1"))))</f>
        <v>Saisir l'OTB du jour</v>
      </c>
    </row>
    <row r="28" customFormat="false" ht="15" hidden="false" customHeight="false" outlineLevel="0" collapsed="false">
      <c r="A28" s="6" t="n">
        <f aca="false">Daily!A28</f>
        <v>46353</v>
      </c>
      <c r="B28" s="4" t="n">
        <f aca="false">Daily!G28</f>
        <v>40</v>
      </c>
      <c r="C28" s="3"/>
      <c r="D28" s="4" t="n">
        <f aca="false">Daily!E28</f>
        <v>80</v>
      </c>
      <c r="E28" s="4" t="n">
        <f aca="false">ROUNDUP(D28/100*B28,0)</f>
        <v>32</v>
      </c>
      <c r="F28" s="4" t="str">
        <f aca="false">IF(C28="","",MAX(0,E28-C28))</f>
        <v/>
      </c>
      <c r="G28" s="4" t="n">
        <f aca="true">A28-TODAY()</f>
        <v>50</v>
      </c>
      <c r="H28" s="4" t="str">
        <f aca="false">IF(OR(C28="",G28&lt;=0),"",ROUNDUP(F28/G28,0))</f>
        <v/>
      </c>
      <c r="I28" s="4" t="str">
        <f aca="false">IF(G28&lt;=0,"Date passée",IF(C28="","Saisir l'OTB du jour",IF(F28=0,"Objectif atteint : relire le prix avant de vendre plus",IF(G28&lt;=7,"Retard à J-7 ou moins : comparer au même délai N-1 avant d'agir","Suivre le rythme : comparer au même délai N-1"))))</f>
        <v>Saisir l'OTB du jour</v>
      </c>
    </row>
    <row r="29" customFormat="false" ht="15" hidden="false" customHeight="false" outlineLevel="0" collapsed="false">
      <c r="A29" s="6" t="n">
        <f aca="false">Daily!A29</f>
        <v>46354</v>
      </c>
      <c r="B29" s="4" t="n">
        <f aca="false">Daily!G29</f>
        <v>40</v>
      </c>
      <c r="C29" s="3"/>
      <c r="D29" s="4" t="n">
        <f aca="false">Daily!E29</f>
        <v>80</v>
      </c>
      <c r="E29" s="4" t="n">
        <f aca="false">ROUNDUP(D29/100*B29,0)</f>
        <v>32</v>
      </c>
      <c r="F29" s="4" t="str">
        <f aca="false">IF(C29="","",MAX(0,E29-C29))</f>
        <v/>
      </c>
      <c r="G29" s="4" t="n">
        <f aca="true">A29-TODAY()</f>
        <v>51</v>
      </c>
      <c r="H29" s="4" t="str">
        <f aca="false">IF(OR(C29="",G29&lt;=0),"",ROUNDUP(F29/G29,0))</f>
        <v/>
      </c>
      <c r="I29" s="4" t="str">
        <f aca="false">IF(G29&lt;=0,"Date passée",IF(C29="","Saisir l'OTB du jour",IF(F29=0,"Objectif atteint : relire le prix avant de vendre plus",IF(G29&lt;=7,"Retard à J-7 ou moins : comparer au même délai N-1 avant d'agir","Suivre le rythme : comparer au même délai N-1"))))</f>
        <v>Saisir l'OTB du jour</v>
      </c>
    </row>
    <row r="30" customFormat="false" ht="15" hidden="false" customHeight="false" outlineLevel="0" collapsed="false">
      <c r="A30" s="6" t="n">
        <f aca="false">Daily!A30</f>
        <v>46355</v>
      </c>
      <c r="B30" s="4" t="n">
        <f aca="false">Daily!G30</f>
        <v>40</v>
      </c>
      <c r="C30" s="3"/>
      <c r="D30" s="4" t="n">
        <f aca="false">Daily!E30</f>
        <v>80</v>
      </c>
      <c r="E30" s="4" t="n">
        <f aca="false">ROUNDUP(D30/100*B30,0)</f>
        <v>32</v>
      </c>
      <c r="F30" s="4" t="str">
        <f aca="false">IF(C30="","",MAX(0,E30-C30))</f>
        <v/>
      </c>
      <c r="G30" s="4" t="n">
        <f aca="true">A30-TODAY()</f>
        <v>52</v>
      </c>
      <c r="H30" s="4" t="str">
        <f aca="false">IF(OR(C30="",G30&lt;=0),"",ROUNDUP(F30/G30,0))</f>
        <v/>
      </c>
      <c r="I30" s="4" t="str">
        <f aca="false">IF(G30&lt;=0,"Date passée",IF(C30="","Saisir l'OTB du jour",IF(F30=0,"Objectif atteint : relire le prix avant de vendre plus",IF(G30&lt;=7,"Retard à J-7 ou moins : comparer au même délai N-1 avant d'agir","Suivre le rythme : comparer au même délai N-1"))))</f>
        <v>Saisir l'OTB du jour</v>
      </c>
    </row>
    <row r="31" customFormat="false" ht="15" hidden="false" customHeight="false" outlineLevel="0" collapsed="false">
      <c r="A31" s="6" t="n">
        <f aca="false">Daily!A31</f>
        <v>46356</v>
      </c>
      <c r="B31" s="4" t="n">
        <f aca="false">Daily!G31</f>
        <v>40</v>
      </c>
      <c r="C31" s="3"/>
      <c r="D31" s="4" t="n">
        <f aca="false">Daily!E31</f>
        <v>80</v>
      </c>
      <c r="E31" s="4" t="n">
        <f aca="false">ROUNDUP(D31/100*B31,0)</f>
        <v>32</v>
      </c>
      <c r="F31" s="4" t="str">
        <f aca="false">IF(C31="","",MAX(0,E31-C31))</f>
        <v/>
      </c>
      <c r="G31" s="4" t="n">
        <f aca="true">A31-TODAY()</f>
        <v>53</v>
      </c>
      <c r="H31" s="4" t="str">
        <f aca="false">IF(OR(C31="",G31&lt;=0),"",ROUNDUP(F31/G31,0))</f>
        <v/>
      </c>
      <c r="I31" s="4" t="str">
        <f aca="false">IF(G31&lt;=0,"Date passée",IF(C31="","Saisir l'OTB du jour",IF(F31=0,"Objectif atteint : relire le prix avant de vendre plus",IF(G31&lt;=7,"Retard à J-7 ou moins : comparer au même délai N-1 avant d'agir","Suivre le rythme : comparer au même délai N-1"))))</f>
        <v>Saisir l'OTB du jour</v>
      </c>
    </row>
    <row r="32" customFormat="false" ht="15" hidden="false" customHeight="false" outlineLevel="0" collapsed="false">
      <c r="A32" s="6" t="n">
        <f aca="false">Daily!A32</f>
        <v>46357</v>
      </c>
      <c r="B32" s="4" t="n">
        <f aca="false">Daily!G32</f>
        <v>40</v>
      </c>
      <c r="C32" s="3"/>
      <c r="D32" s="4" t="n">
        <f aca="false">Daily!E32</f>
        <v>80</v>
      </c>
      <c r="E32" s="4" t="n">
        <f aca="false">ROUNDUP(D32/100*B32,0)</f>
        <v>32</v>
      </c>
      <c r="F32" s="4" t="str">
        <f aca="false">IF(C32="","",MAX(0,E32-C32))</f>
        <v/>
      </c>
      <c r="G32" s="4" t="n">
        <f aca="true">A32-TODAY()</f>
        <v>54</v>
      </c>
      <c r="H32" s="4" t="str">
        <f aca="false">IF(OR(C32="",G32&lt;=0),"",ROUNDUP(F32/G32,0))</f>
        <v/>
      </c>
      <c r="I32" s="4" t="str">
        <f aca="false">IF(G32&lt;=0,"Date passée",IF(C32="","Saisir l'OTB du jour",IF(F32=0,"Objectif atteint : relire le prix avant de vendre plus",IF(G32&lt;=7,"Retard à J-7 ou moins : comparer au même délai N-1 avant d'agir","Suivre le rythme : comparer au même délai N-1"))))</f>
        <v>Saisir l'OTB du jour</v>
      </c>
    </row>
    <row r="33" customFormat="false" ht="15" hidden="false" customHeight="false" outlineLevel="0" collapsed="false">
      <c r="A33" s="6" t="n">
        <f aca="false">Daily!A33</f>
        <v>46358</v>
      </c>
      <c r="B33" s="4" t="n">
        <f aca="false">Daily!G33</f>
        <v>40</v>
      </c>
      <c r="C33" s="3"/>
      <c r="D33" s="4" t="n">
        <f aca="false">Daily!E33</f>
        <v>80</v>
      </c>
      <c r="E33" s="4" t="n">
        <f aca="false">ROUNDUP(D33/100*B33,0)</f>
        <v>32</v>
      </c>
      <c r="F33" s="4" t="str">
        <f aca="false">IF(C33="","",MAX(0,E33-C33))</f>
        <v/>
      </c>
      <c r="G33" s="4" t="n">
        <f aca="true">A33-TODAY()</f>
        <v>55</v>
      </c>
      <c r="H33" s="4" t="str">
        <f aca="false">IF(OR(C33="",G33&lt;=0),"",ROUNDUP(F33/G33,0))</f>
        <v/>
      </c>
      <c r="I33" s="4" t="str">
        <f aca="false">IF(G33&lt;=0,"Date passée",IF(C33="","Saisir l'OTB du jour",IF(F33=0,"Objectif atteint : relire le prix avant de vendre plus",IF(G33&lt;=7,"Retard à J-7 ou moins : comparer au même délai N-1 avant d'agir","Suivre le rythme : comparer au même délai N-1"))))</f>
        <v>Saisir l'OTB du jour</v>
      </c>
    </row>
    <row r="34" customFormat="false" ht="15" hidden="false" customHeight="false" outlineLevel="0" collapsed="false">
      <c r="A34" s="6" t="n">
        <f aca="false">Daily!A34</f>
        <v>46359</v>
      </c>
      <c r="B34" s="4" t="n">
        <f aca="false">Daily!G34</f>
        <v>40</v>
      </c>
      <c r="C34" s="3"/>
      <c r="D34" s="4" t="n">
        <f aca="false">Daily!E34</f>
        <v>80</v>
      </c>
      <c r="E34" s="4" t="n">
        <f aca="false">ROUNDUP(D34/100*B34,0)</f>
        <v>32</v>
      </c>
      <c r="F34" s="4" t="str">
        <f aca="false">IF(C34="","",MAX(0,E34-C34))</f>
        <v/>
      </c>
      <c r="G34" s="4" t="n">
        <f aca="true">A34-TODAY()</f>
        <v>56</v>
      </c>
      <c r="H34" s="4" t="str">
        <f aca="false">IF(OR(C34="",G34&lt;=0),"",ROUNDUP(F34/G34,0))</f>
        <v/>
      </c>
      <c r="I34" s="4" t="str">
        <f aca="false">IF(G34&lt;=0,"Date passée",IF(C34="","Saisir l'OTB du jour",IF(F34=0,"Objectif atteint : relire le prix avant de vendre plus",IF(G34&lt;=7,"Retard à J-7 ou moins : comparer au même délai N-1 avant d'agir","Suivre le rythme : comparer au même délai N-1"))))</f>
        <v>Saisir l'OTB du jour</v>
      </c>
    </row>
    <row r="35" customFormat="false" ht="15" hidden="false" customHeight="false" outlineLevel="0" collapsed="false">
      <c r="A35" s="6" t="n">
        <f aca="false">Daily!A35</f>
        <v>46360</v>
      </c>
      <c r="B35" s="4" t="n">
        <f aca="false">Daily!G35</f>
        <v>40</v>
      </c>
      <c r="C35" s="3"/>
      <c r="D35" s="4" t="n">
        <f aca="false">Daily!E35</f>
        <v>80</v>
      </c>
      <c r="E35" s="4" t="n">
        <f aca="false">ROUNDUP(D35/100*B35,0)</f>
        <v>32</v>
      </c>
      <c r="F35" s="4" t="str">
        <f aca="false">IF(C35="","",MAX(0,E35-C35))</f>
        <v/>
      </c>
      <c r="G35" s="4" t="n">
        <f aca="true">A35-TODAY()</f>
        <v>57</v>
      </c>
      <c r="H35" s="4" t="str">
        <f aca="false">IF(OR(C35="",G35&lt;=0),"",ROUNDUP(F35/G35,0))</f>
        <v/>
      </c>
      <c r="I35" s="4" t="str">
        <f aca="false">IF(G35&lt;=0,"Date passée",IF(C35="","Saisir l'OTB du jour",IF(F35=0,"Objectif atteint : relire le prix avant de vendre plus",IF(G35&lt;=7,"Retard à J-7 ou moins : comparer au même délai N-1 avant d'agir","Suivre le rythme : comparer au même délai N-1"))))</f>
        <v>Saisir l'OTB du jour</v>
      </c>
    </row>
    <row r="36" customFormat="false" ht="15" hidden="false" customHeight="false" outlineLevel="0" collapsed="false">
      <c r="A36" s="6" t="n">
        <f aca="false">Daily!A36</f>
        <v>46361</v>
      </c>
      <c r="B36" s="4" t="n">
        <f aca="false">Daily!G36</f>
        <v>40</v>
      </c>
      <c r="C36" s="3"/>
      <c r="D36" s="4" t="n">
        <f aca="false">Daily!E36</f>
        <v>80</v>
      </c>
      <c r="E36" s="4" t="n">
        <f aca="false">ROUNDUP(D36/100*B36,0)</f>
        <v>32</v>
      </c>
      <c r="F36" s="4" t="str">
        <f aca="false">IF(C36="","",MAX(0,E36-C36))</f>
        <v/>
      </c>
      <c r="G36" s="4" t="n">
        <f aca="true">A36-TODAY()</f>
        <v>58</v>
      </c>
      <c r="H36" s="4" t="str">
        <f aca="false">IF(OR(C36="",G36&lt;=0),"",ROUNDUP(F36/G36,0))</f>
        <v/>
      </c>
      <c r="I36" s="4" t="str">
        <f aca="false">IF(G36&lt;=0,"Date passée",IF(C36="","Saisir l'OTB du jour",IF(F36=0,"Objectif atteint : relire le prix avant de vendre plus",IF(G36&lt;=7,"Retard à J-7 ou moins : comparer au même délai N-1 avant d'agir","Suivre le rythme : comparer au même délai N-1"))))</f>
        <v>Saisir l'OTB du jour</v>
      </c>
    </row>
    <row r="37" customFormat="false" ht="15" hidden="false" customHeight="false" outlineLevel="0" collapsed="false">
      <c r="A37" s="6" t="n">
        <f aca="false">Daily!A37</f>
        <v>46362</v>
      </c>
      <c r="B37" s="4" t="n">
        <f aca="false">Daily!G37</f>
        <v>40</v>
      </c>
      <c r="C37" s="3"/>
      <c r="D37" s="4" t="n">
        <f aca="false">Daily!E37</f>
        <v>80</v>
      </c>
      <c r="E37" s="4" t="n">
        <f aca="false">ROUNDUP(D37/100*B37,0)</f>
        <v>32</v>
      </c>
      <c r="F37" s="4" t="str">
        <f aca="false">IF(C37="","",MAX(0,E37-C37))</f>
        <v/>
      </c>
      <c r="G37" s="4" t="n">
        <f aca="true">A37-TODAY()</f>
        <v>59</v>
      </c>
      <c r="H37" s="4" t="str">
        <f aca="false">IF(OR(C37="",G37&lt;=0),"",ROUNDUP(F37/G37,0))</f>
        <v/>
      </c>
      <c r="I37" s="4" t="str">
        <f aca="false">IF(G37&lt;=0,"Date passée",IF(C37="","Saisir l'OTB du jour",IF(F37=0,"Objectif atteint : relire le prix avant de vendre plus",IF(G37&lt;=7,"Retard à J-7 ou moins : comparer au même délai N-1 avant d'agir","Suivre le rythme : comparer au même délai N-1"))))</f>
        <v>Saisir l'OTB du jour</v>
      </c>
    </row>
    <row r="38" customFormat="false" ht="15" hidden="false" customHeight="false" outlineLevel="0" collapsed="false">
      <c r="A38" s="6" t="n">
        <f aca="false">Daily!A38</f>
        <v>46363</v>
      </c>
      <c r="B38" s="4" t="n">
        <f aca="false">Daily!G38</f>
        <v>40</v>
      </c>
      <c r="C38" s="3"/>
      <c r="D38" s="4" t="n">
        <f aca="false">Daily!E38</f>
        <v>80</v>
      </c>
      <c r="E38" s="4" t="n">
        <f aca="false">ROUNDUP(D38/100*B38,0)</f>
        <v>32</v>
      </c>
      <c r="F38" s="4" t="str">
        <f aca="false">IF(C38="","",MAX(0,E38-C38))</f>
        <v/>
      </c>
      <c r="G38" s="4" t="n">
        <f aca="true">A38-TODAY()</f>
        <v>60</v>
      </c>
      <c r="H38" s="4" t="str">
        <f aca="false">IF(OR(C38="",G38&lt;=0),"",ROUNDUP(F38/G38,0))</f>
        <v/>
      </c>
      <c r="I38" s="4" t="str">
        <f aca="false">IF(G38&lt;=0,"Date passée",IF(C38="","Saisir l'OTB du jour",IF(F38=0,"Objectif atteint : relire le prix avant de vendre plus",IF(G38&lt;=7,"Retard à J-7 ou moins : comparer au même délai N-1 avant d'agir","Suivre le rythme : comparer au même délai N-1"))))</f>
        <v>Saisir l'OTB du jour</v>
      </c>
    </row>
    <row r="39" customFormat="false" ht="15" hidden="false" customHeight="false" outlineLevel="0" collapsed="false">
      <c r="A39" s="6" t="n">
        <f aca="false">Daily!A39</f>
        <v>46364</v>
      </c>
      <c r="B39" s="4" t="n">
        <f aca="false">Daily!G39</f>
        <v>40</v>
      </c>
      <c r="C39" s="3"/>
      <c r="D39" s="4" t="n">
        <f aca="false">Daily!E39</f>
        <v>80</v>
      </c>
      <c r="E39" s="4" t="n">
        <f aca="false">ROUNDUP(D39/100*B39,0)</f>
        <v>32</v>
      </c>
      <c r="F39" s="4" t="str">
        <f aca="false">IF(C39="","",MAX(0,E39-C39))</f>
        <v/>
      </c>
      <c r="G39" s="4" t="n">
        <f aca="true">A39-TODAY()</f>
        <v>61</v>
      </c>
      <c r="H39" s="4" t="str">
        <f aca="false">IF(OR(C39="",G39&lt;=0),"",ROUNDUP(F39/G39,0))</f>
        <v/>
      </c>
      <c r="I39" s="4" t="str">
        <f aca="false">IF(G39&lt;=0,"Date passée",IF(C39="","Saisir l'OTB du jour",IF(F39=0,"Objectif atteint : relire le prix avant de vendre plus",IF(G39&lt;=7,"Retard à J-7 ou moins : comparer au même délai N-1 avant d'agir","Suivre le rythme : comparer au même délai N-1"))))</f>
        <v>Saisir l'OTB du jour</v>
      </c>
    </row>
    <row r="40" customFormat="false" ht="15" hidden="false" customHeight="false" outlineLevel="0" collapsed="false">
      <c r="A40" s="6" t="n">
        <f aca="false">Daily!A40</f>
        <v>46365</v>
      </c>
      <c r="B40" s="4" t="n">
        <f aca="false">Daily!G40</f>
        <v>40</v>
      </c>
      <c r="C40" s="3"/>
      <c r="D40" s="4" t="n">
        <f aca="false">Daily!E40</f>
        <v>80</v>
      </c>
      <c r="E40" s="4" t="n">
        <f aca="false">ROUNDUP(D40/100*B40,0)</f>
        <v>32</v>
      </c>
      <c r="F40" s="4" t="str">
        <f aca="false">IF(C40="","",MAX(0,E40-C40))</f>
        <v/>
      </c>
      <c r="G40" s="4" t="n">
        <f aca="true">A40-TODAY()</f>
        <v>62</v>
      </c>
      <c r="H40" s="4" t="str">
        <f aca="false">IF(OR(C40="",G40&lt;=0),"",ROUNDUP(F40/G40,0))</f>
        <v/>
      </c>
      <c r="I40" s="4" t="str">
        <f aca="false">IF(G40&lt;=0,"Date passée",IF(C40="","Saisir l'OTB du jour",IF(F40=0,"Objectif atteint : relire le prix avant de vendre plus",IF(G40&lt;=7,"Retard à J-7 ou moins : comparer au même délai N-1 avant d'agir","Suivre le rythme : comparer au même délai N-1"))))</f>
        <v>Saisir l'OTB du jour</v>
      </c>
    </row>
    <row r="41" customFormat="false" ht="15" hidden="false" customHeight="false" outlineLevel="0" collapsed="false">
      <c r="A41" s="6" t="n">
        <f aca="false">Daily!A41</f>
        <v>46366</v>
      </c>
      <c r="B41" s="4" t="n">
        <f aca="false">Daily!G41</f>
        <v>40</v>
      </c>
      <c r="C41" s="3"/>
      <c r="D41" s="4" t="n">
        <f aca="false">Daily!E41</f>
        <v>80</v>
      </c>
      <c r="E41" s="4" t="n">
        <f aca="false">ROUNDUP(D41/100*B41,0)</f>
        <v>32</v>
      </c>
      <c r="F41" s="4" t="str">
        <f aca="false">IF(C41="","",MAX(0,E41-C41))</f>
        <v/>
      </c>
      <c r="G41" s="4" t="n">
        <f aca="true">A41-TODAY()</f>
        <v>63</v>
      </c>
      <c r="H41" s="4" t="str">
        <f aca="false">IF(OR(C41="",G41&lt;=0),"",ROUNDUP(F41/G41,0))</f>
        <v/>
      </c>
      <c r="I41" s="4" t="str">
        <f aca="false">IF(G41&lt;=0,"Date passée",IF(C41="","Saisir l'OTB du jour",IF(F41=0,"Objectif atteint : relire le prix avant de vendre plus",IF(G41&lt;=7,"Retard à J-7 ou moins : comparer au même délai N-1 avant d'agir","Suivre le rythme : comparer au même délai N-1"))))</f>
        <v>Saisir l'OTB du jour</v>
      </c>
    </row>
    <row r="42" customFormat="false" ht="15" hidden="false" customHeight="false" outlineLevel="0" collapsed="false">
      <c r="A42" s="6" t="n">
        <f aca="false">Daily!A42</f>
        <v>46367</v>
      </c>
      <c r="B42" s="4" t="n">
        <f aca="false">Daily!G42</f>
        <v>40</v>
      </c>
      <c r="C42" s="3"/>
      <c r="D42" s="4" t="n">
        <f aca="false">Daily!E42</f>
        <v>80</v>
      </c>
      <c r="E42" s="4" t="n">
        <f aca="false">ROUNDUP(D42/100*B42,0)</f>
        <v>32</v>
      </c>
      <c r="F42" s="4" t="str">
        <f aca="false">IF(C42="","",MAX(0,E42-C42))</f>
        <v/>
      </c>
      <c r="G42" s="4" t="n">
        <f aca="true">A42-TODAY()</f>
        <v>64</v>
      </c>
      <c r="H42" s="4" t="str">
        <f aca="false">IF(OR(C42="",G42&lt;=0),"",ROUNDUP(F42/G42,0))</f>
        <v/>
      </c>
      <c r="I42" s="4" t="str">
        <f aca="false">IF(G42&lt;=0,"Date passée",IF(C42="","Saisir l'OTB du jour",IF(F42=0,"Objectif atteint : relire le prix avant de vendre plus",IF(G42&lt;=7,"Retard à J-7 ou moins : comparer au même délai N-1 avant d'agir","Suivre le rythme : comparer au même délai N-1"))))</f>
        <v>Saisir l'OTB du jour</v>
      </c>
    </row>
    <row r="43" customFormat="false" ht="15" hidden="false" customHeight="false" outlineLevel="0" collapsed="false">
      <c r="A43" s="6" t="n">
        <f aca="false">Daily!A43</f>
        <v>46368</v>
      </c>
      <c r="B43" s="4" t="n">
        <f aca="false">Daily!G43</f>
        <v>40</v>
      </c>
      <c r="C43" s="3"/>
      <c r="D43" s="4" t="n">
        <f aca="false">Daily!E43</f>
        <v>80</v>
      </c>
      <c r="E43" s="4" t="n">
        <f aca="false">ROUNDUP(D43/100*B43,0)</f>
        <v>32</v>
      </c>
      <c r="F43" s="4" t="str">
        <f aca="false">IF(C43="","",MAX(0,E43-C43))</f>
        <v/>
      </c>
      <c r="G43" s="4" t="n">
        <f aca="true">A43-TODAY()</f>
        <v>65</v>
      </c>
      <c r="H43" s="4" t="str">
        <f aca="false">IF(OR(C43="",G43&lt;=0),"",ROUNDUP(F43/G43,0))</f>
        <v/>
      </c>
      <c r="I43" s="4" t="str">
        <f aca="false">IF(G43&lt;=0,"Date passée",IF(C43="","Saisir l'OTB du jour",IF(F43=0,"Objectif atteint : relire le prix avant de vendre plus",IF(G43&lt;=7,"Retard à J-7 ou moins : comparer au même délai N-1 avant d'agir","Suivre le rythme : comparer au même délai N-1"))))</f>
        <v>Saisir l'OTB du jour</v>
      </c>
    </row>
    <row r="44" customFormat="false" ht="15" hidden="false" customHeight="false" outlineLevel="0" collapsed="false">
      <c r="A44" s="6" t="n">
        <f aca="false">Daily!A44</f>
        <v>46369</v>
      </c>
      <c r="B44" s="4" t="n">
        <f aca="false">Daily!G44</f>
        <v>40</v>
      </c>
      <c r="C44" s="3"/>
      <c r="D44" s="4" t="n">
        <f aca="false">Daily!E44</f>
        <v>80</v>
      </c>
      <c r="E44" s="4" t="n">
        <f aca="false">ROUNDUP(D44/100*B44,0)</f>
        <v>32</v>
      </c>
      <c r="F44" s="4" t="str">
        <f aca="false">IF(C44="","",MAX(0,E44-C44))</f>
        <v/>
      </c>
      <c r="G44" s="4" t="n">
        <f aca="true">A44-TODAY()</f>
        <v>66</v>
      </c>
      <c r="H44" s="4" t="str">
        <f aca="false">IF(OR(C44="",G44&lt;=0),"",ROUNDUP(F44/G44,0))</f>
        <v/>
      </c>
      <c r="I44" s="4" t="str">
        <f aca="false">IF(G44&lt;=0,"Date passée",IF(C44="","Saisir l'OTB du jour",IF(F44=0,"Objectif atteint : relire le prix avant de vendre plus",IF(G44&lt;=7,"Retard à J-7 ou moins : comparer au même délai N-1 avant d'agir","Suivre le rythme : comparer au même délai N-1"))))</f>
        <v>Saisir l'OTB du jour</v>
      </c>
    </row>
    <row r="45" customFormat="false" ht="15" hidden="false" customHeight="false" outlineLevel="0" collapsed="false">
      <c r="A45" s="6" t="n">
        <f aca="false">Daily!A45</f>
        <v>46370</v>
      </c>
      <c r="B45" s="4" t="n">
        <f aca="false">Daily!G45</f>
        <v>40</v>
      </c>
      <c r="C45" s="3"/>
      <c r="D45" s="4" t="n">
        <f aca="false">Daily!E45</f>
        <v>80</v>
      </c>
      <c r="E45" s="4" t="n">
        <f aca="false">ROUNDUP(D45/100*B45,0)</f>
        <v>32</v>
      </c>
      <c r="F45" s="4" t="str">
        <f aca="false">IF(C45="","",MAX(0,E45-C45))</f>
        <v/>
      </c>
      <c r="G45" s="4" t="n">
        <f aca="true">A45-TODAY()</f>
        <v>67</v>
      </c>
      <c r="H45" s="4" t="str">
        <f aca="false">IF(OR(C45="",G45&lt;=0),"",ROUNDUP(F45/G45,0))</f>
        <v/>
      </c>
      <c r="I45" s="4" t="str">
        <f aca="false">IF(G45&lt;=0,"Date passée",IF(C45="","Saisir l'OTB du jour",IF(F45=0,"Objectif atteint : relire le prix avant de vendre plus",IF(G45&lt;=7,"Retard à J-7 ou moins : comparer au même délai N-1 avant d'agir","Suivre le rythme : comparer au même délai N-1"))))</f>
        <v>Saisir l'OTB du jour</v>
      </c>
    </row>
    <row r="46" customFormat="false" ht="15" hidden="false" customHeight="false" outlineLevel="0" collapsed="false">
      <c r="A46" s="6" t="n">
        <f aca="false">Daily!A46</f>
        <v>46371</v>
      </c>
      <c r="B46" s="4" t="n">
        <f aca="false">Daily!G46</f>
        <v>40</v>
      </c>
      <c r="C46" s="3"/>
      <c r="D46" s="4" t="n">
        <f aca="false">Daily!E46</f>
        <v>80</v>
      </c>
      <c r="E46" s="4" t="n">
        <f aca="false">ROUNDUP(D46/100*B46,0)</f>
        <v>32</v>
      </c>
      <c r="F46" s="4" t="str">
        <f aca="false">IF(C46="","",MAX(0,E46-C46))</f>
        <v/>
      </c>
      <c r="G46" s="4" t="n">
        <f aca="true">A46-TODAY()</f>
        <v>68</v>
      </c>
      <c r="H46" s="4" t="str">
        <f aca="false">IF(OR(C46="",G46&lt;=0),"",ROUNDUP(F46/G46,0))</f>
        <v/>
      </c>
      <c r="I46" s="4" t="str">
        <f aca="false">IF(G46&lt;=0,"Date passée",IF(C46="","Saisir l'OTB du jour",IF(F46=0,"Objectif atteint : relire le prix avant de vendre plus",IF(G46&lt;=7,"Retard à J-7 ou moins : comparer au même délai N-1 avant d'agir","Suivre le rythme : comparer au même délai N-1"))))</f>
        <v>Saisir l'OTB du jour</v>
      </c>
    </row>
    <row r="47" customFormat="false" ht="15" hidden="false" customHeight="false" outlineLevel="0" collapsed="false">
      <c r="A47" s="6" t="n">
        <f aca="false">Daily!A47</f>
        <v>46372</v>
      </c>
      <c r="B47" s="4" t="n">
        <f aca="false">Daily!G47</f>
        <v>40</v>
      </c>
      <c r="C47" s="3"/>
      <c r="D47" s="4" t="n">
        <f aca="false">Daily!E47</f>
        <v>80</v>
      </c>
      <c r="E47" s="4" t="n">
        <f aca="false">ROUNDUP(D47/100*B47,0)</f>
        <v>32</v>
      </c>
      <c r="F47" s="4" t="str">
        <f aca="false">IF(C47="","",MAX(0,E47-C47))</f>
        <v/>
      </c>
      <c r="G47" s="4" t="n">
        <f aca="true">A47-TODAY()</f>
        <v>69</v>
      </c>
      <c r="H47" s="4" t="str">
        <f aca="false">IF(OR(C47="",G47&lt;=0),"",ROUNDUP(F47/G47,0))</f>
        <v/>
      </c>
      <c r="I47" s="4" t="str">
        <f aca="false">IF(G47&lt;=0,"Date passée",IF(C47="","Saisir l'OTB du jour",IF(F47=0,"Objectif atteint : relire le prix avant de vendre plus",IF(G47&lt;=7,"Retard à J-7 ou moins : comparer au même délai N-1 avant d'agir","Suivre le rythme : comparer au même délai N-1"))))</f>
        <v>Saisir l'OTB du jour</v>
      </c>
    </row>
    <row r="48" customFormat="false" ht="15" hidden="false" customHeight="false" outlineLevel="0" collapsed="false">
      <c r="A48" s="6" t="n">
        <f aca="false">Daily!A48</f>
        <v>46373</v>
      </c>
      <c r="B48" s="4" t="n">
        <f aca="false">Daily!G48</f>
        <v>40</v>
      </c>
      <c r="C48" s="3"/>
      <c r="D48" s="4" t="n">
        <f aca="false">Daily!E48</f>
        <v>80</v>
      </c>
      <c r="E48" s="4" t="n">
        <f aca="false">ROUNDUP(D48/100*B48,0)</f>
        <v>32</v>
      </c>
      <c r="F48" s="4" t="str">
        <f aca="false">IF(C48="","",MAX(0,E48-C48))</f>
        <v/>
      </c>
      <c r="G48" s="4" t="n">
        <f aca="true">A48-TODAY()</f>
        <v>70</v>
      </c>
      <c r="H48" s="4" t="str">
        <f aca="false">IF(OR(C48="",G48&lt;=0),"",ROUNDUP(F48/G48,0))</f>
        <v/>
      </c>
      <c r="I48" s="4" t="str">
        <f aca="false">IF(G48&lt;=0,"Date passée",IF(C48="","Saisir l'OTB du jour",IF(F48=0,"Objectif atteint : relire le prix avant de vendre plus",IF(G48&lt;=7,"Retard à J-7 ou moins : comparer au même délai N-1 avant d'agir","Suivre le rythme : comparer au même délai N-1"))))</f>
        <v>Saisir l'OTB du jour</v>
      </c>
    </row>
    <row r="49" customFormat="false" ht="15" hidden="false" customHeight="false" outlineLevel="0" collapsed="false">
      <c r="A49" s="6" t="n">
        <f aca="false">Daily!A49</f>
        <v>46374</v>
      </c>
      <c r="B49" s="4" t="n">
        <f aca="false">Daily!G49</f>
        <v>40</v>
      </c>
      <c r="C49" s="3"/>
      <c r="D49" s="4" t="n">
        <f aca="false">Daily!E49</f>
        <v>80</v>
      </c>
      <c r="E49" s="4" t="n">
        <f aca="false">ROUNDUP(D49/100*B49,0)</f>
        <v>32</v>
      </c>
      <c r="F49" s="4" t="str">
        <f aca="false">IF(C49="","",MAX(0,E49-C49))</f>
        <v/>
      </c>
      <c r="G49" s="4" t="n">
        <f aca="true">A49-TODAY()</f>
        <v>71</v>
      </c>
      <c r="H49" s="4" t="str">
        <f aca="false">IF(OR(C49="",G49&lt;=0),"",ROUNDUP(F49/G49,0))</f>
        <v/>
      </c>
      <c r="I49" s="4" t="str">
        <f aca="false">IF(G49&lt;=0,"Date passée",IF(C49="","Saisir l'OTB du jour",IF(F49=0,"Objectif atteint : relire le prix avant de vendre plus",IF(G49&lt;=7,"Retard à J-7 ou moins : comparer au même délai N-1 avant d'agir","Suivre le rythme : comparer au même délai N-1"))))</f>
        <v>Saisir l'OTB du jour</v>
      </c>
    </row>
    <row r="50" customFormat="false" ht="15" hidden="false" customHeight="false" outlineLevel="0" collapsed="false">
      <c r="A50" s="6" t="n">
        <f aca="false">Daily!A50</f>
        <v>46375</v>
      </c>
      <c r="B50" s="4" t="n">
        <f aca="false">Daily!G50</f>
        <v>40</v>
      </c>
      <c r="C50" s="3"/>
      <c r="D50" s="4" t="n">
        <f aca="false">Daily!E50</f>
        <v>80</v>
      </c>
      <c r="E50" s="4" t="n">
        <f aca="false">ROUNDUP(D50/100*B50,0)</f>
        <v>32</v>
      </c>
      <c r="F50" s="4" t="str">
        <f aca="false">IF(C50="","",MAX(0,E50-C50))</f>
        <v/>
      </c>
      <c r="G50" s="4" t="n">
        <f aca="true">A50-TODAY()</f>
        <v>72</v>
      </c>
      <c r="H50" s="4" t="str">
        <f aca="false">IF(OR(C50="",G50&lt;=0),"",ROUNDUP(F50/G50,0))</f>
        <v/>
      </c>
      <c r="I50" s="4" t="str">
        <f aca="false">IF(G50&lt;=0,"Date passée",IF(C50="","Saisir l'OTB du jour",IF(F50=0,"Objectif atteint : relire le prix avant de vendre plus",IF(G50&lt;=7,"Retard à J-7 ou moins : comparer au même délai N-1 avant d'agir","Suivre le rythme : comparer au même délai N-1"))))</f>
        <v>Saisir l'OTB du jour</v>
      </c>
    </row>
    <row r="51" customFormat="false" ht="15" hidden="false" customHeight="false" outlineLevel="0" collapsed="false">
      <c r="A51" s="6" t="n">
        <f aca="false">Daily!A51</f>
        <v>46376</v>
      </c>
      <c r="B51" s="4" t="n">
        <f aca="false">Daily!G51</f>
        <v>40</v>
      </c>
      <c r="C51" s="3"/>
      <c r="D51" s="4" t="n">
        <f aca="false">Daily!E51</f>
        <v>80</v>
      </c>
      <c r="E51" s="4" t="n">
        <f aca="false">ROUNDUP(D51/100*B51,0)</f>
        <v>32</v>
      </c>
      <c r="F51" s="4" t="str">
        <f aca="false">IF(C51="","",MAX(0,E51-C51))</f>
        <v/>
      </c>
      <c r="G51" s="4" t="n">
        <f aca="true">A51-TODAY()</f>
        <v>73</v>
      </c>
      <c r="H51" s="4" t="str">
        <f aca="false">IF(OR(C51="",G51&lt;=0),"",ROUNDUP(F51/G51,0))</f>
        <v/>
      </c>
      <c r="I51" s="4" t="str">
        <f aca="false">IF(G51&lt;=0,"Date passée",IF(C51="","Saisir l'OTB du jour",IF(F51=0,"Objectif atteint : relire le prix avant de vendre plus",IF(G51&lt;=7,"Retard à J-7 ou moins : comparer au même délai N-1 avant d'agir","Suivre le rythme : comparer au même délai N-1"))))</f>
        <v>Saisir l'OTB du jour</v>
      </c>
    </row>
    <row r="52" customFormat="false" ht="15" hidden="false" customHeight="false" outlineLevel="0" collapsed="false">
      <c r="A52" s="6" t="n">
        <f aca="false">Daily!A52</f>
        <v>46377</v>
      </c>
      <c r="B52" s="4" t="n">
        <f aca="false">Daily!G52</f>
        <v>40</v>
      </c>
      <c r="C52" s="3"/>
      <c r="D52" s="4" t="n">
        <f aca="false">Daily!E52</f>
        <v>80</v>
      </c>
      <c r="E52" s="4" t="n">
        <f aca="false">ROUNDUP(D52/100*B52,0)</f>
        <v>32</v>
      </c>
      <c r="F52" s="4" t="str">
        <f aca="false">IF(C52="","",MAX(0,E52-C52))</f>
        <v/>
      </c>
      <c r="G52" s="4" t="n">
        <f aca="true">A52-TODAY()</f>
        <v>74</v>
      </c>
      <c r="H52" s="4" t="str">
        <f aca="false">IF(OR(C52="",G52&lt;=0),"",ROUNDUP(F52/G52,0))</f>
        <v/>
      </c>
      <c r="I52" s="4" t="str">
        <f aca="false">IF(G52&lt;=0,"Date passée",IF(C52="","Saisir l'OTB du jour",IF(F52=0,"Objectif atteint : relire le prix avant de vendre plus",IF(G52&lt;=7,"Retard à J-7 ou moins : comparer au même délai N-1 avant d'agir","Suivre le rythme : comparer au même délai N-1"))))</f>
        <v>Saisir l'OTB du jour</v>
      </c>
    </row>
    <row r="53" customFormat="false" ht="15" hidden="false" customHeight="false" outlineLevel="0" collapsed="false">
      <c r="A53" s="6" t="n">
        <f aca="false">Daily!A53</f>
        <v>46378</v>
      </c>
      <c r="B53" s="4" t="n">
        <f aca="false">Daily!G53</f>
        <v>40</v>
      </c>
      <c r="C53" s="3"/>
      <c r="D53" s="4" t="n">
        <f aca="false">Daily!E53</f>
        <v>80</v>
      </c>
      <c r="E53" s="4" t="n">
        <f aca="false">ROUNDUP(D53/100*B53,0)</f>
        <v>32</v>
      </c>
      <c r="F53" s="4" t="str">
        <f aca="false">IF(C53="","",MAX(0,E53-C53))</f>
        <v/>
      </c>
      <c r="G53" s="4" t="n">
        <f aca="true">A53-TODAY()</f>
        <v>75</v>
      </c>
      <c r="H53" s="4" t="str">
        <f aca="false">IF(OR(C53="",G53&lt;=0),"",ROUNDUP(F53/G53,0))</f>
        <v/>
      </c>
      <c r="I53" s="4" t="str">
        <f aca="false">IF(G53&lt;=0,"Date passée",IF(C53="","Saisir l'OTB du jour",IF(F53=0,"Objectif atteint : relire le prix avant de vendre plus",IF(G53&lt;=7,"Retard à J-7 ou moins : comparer au même délai N-1 avant d'agir","Suivre le rythme : comparer au même délai N-1"))))</f>
        <v>Saisir l'OTB du jour</v>
      </c>
    </row>
    <row r="54" customFormat="false" ht="15" hidden="false" customHeight="false" outlineLevel="0" collapsed="false">
      <c r="A54" s="6" t="n">
        <f aca="false">Daily!A54</f>
        <v>46379</v>
      </c>
      <c r="B54" s="4" t="n">
        <f aca="false">Daily!G54</f>
        <v>40</v>
      </c>
      <c r="C54" s="3"/>
      <c r="D54" s="4" t="n">
        <f aca="false">Daily!E54</f>
        <v>80</v>
      </c>
      <c r="E54" s="4" t="n">
        <f aca="false">ROUNDUP(D54/100*B54,0)</f>
        <v>32</v>
      </c>
      <c r="F54" s="4" t="str">
        <f aca="false">IF(C54="","",MAX(0,E54-C54))</f>
        <v/>
      </c>
      <c r="G54" s="4" t="n">
        <f aca="true">A54-TODAY()</f>
        <v>76</v>
      </c>
      <c r="H54" s="4" t="str">
        <f aca="false">IF(OR(C54="",G54&lt;=0),"",ROUNDUP(F54/G54,0))</f>
        <v/>
      </c>
      <c r="I54" s="4" t="str">
        <f aca="false">IF(G54&lt;=0,"Date passée",IF(C54="","Saisir l'OTB du jour",IF(F54=0,"Objectif atteint : relire le prix avant de vendre plus",IF(G54&lt;=7,"Retard à J-7 ou moins : comparer au même délai N-1 avant d'agir","Suivre le rythme : comparer au même délai N-1"))))</f>
        <v>Saisir l'OTB du jour</v>
      </c>
    </row>
    <row r="55" customFormat="false" ht="15" hidden="false" customHeight="false" outlineLevel="0" collapsed="false">
      <c r="A55" s="6" t="n">
        <f aca="false">Daily!A55</f>
        <v>46380</v>
      </c>
      <c r="B55" s="4" t="n">
        <f aca="false">Daily!G55</f>
        <v>40</v>
      </c>
      <c r="C55" s="3"/>
      <c r="D55" s="4" t="n">
        <f aca="false">Daily!E55</f>
        <v>80</v>
      </c>
      <c r="E55" s="4" t="n">
        <f aca="false">ROUNDUP(D55/100*B55,0)</f>
        <v>32</v>
      </c>
      <c r="F55" s="4" t="str">
        <f aca="false">IF(C55="","",MAX(0,E55-C55))</f>
        <v/>
      </c>
      <c r="G55" s="4" t="n">
        <f aca="true">A55-TODAY()</f>
        <v>77</v>
      </c>
      <c r="H55" s="4" t="str">
        <f aca="false">IF(OR(C55="",G55&lt;=0),"",ROUNDUP(F55/G55,0))</f>
        <v/>
      </c>
      <c r="I55" s="4" t="str">
        <f aca="false">IF(G55&lt;=0,"Date passée",IF(C55="","Saisir l'OTB du jour",IF(F55=0,"Objectif atteint : relire le prix avant de vendre plus",IF(G55&lt;=7,"Retard à J-7 ou moins : comparer au même délai N-1 avant d'agir","Suivre le rythme : comparer au même délai N-1"))))</f>
        <v>Saisir l'OTB du jour</v>
      </c>
    </row>
    <row r="56" customFormat="false" ht="15" hidden="false" customHeight="false" outlineLevel="0" collapsed="false">
      <c r="A56" s="6" t="n">
        <f aca="false">Daily!A56</f>
        <v>46381</v>
      </c>
      <c r="B56" s="4" t="n">
        <f aca="false">Daily!G56</f>
        <v>40</v>
      </c>
      <c r="C56" s="3"/>
      <c r="D56" s="4" t="n">
        <f aca="false">Daily!E56</f>
        <v>80</v>
      </c>
      <c r="E56" s="4" t="n">
        <f aca="false">ROUNDUP(D56/100*B56,0)</f>
        <v>32</v>
      </c>
      <c r="F56" s="4" t="str">
        <f aca="false">IF(C56="","",MAX(0,E56-C56))</f>
        <v/>
      </c>
      <c r="G56" s="4" t="n">
        <f aca="true">A56-TODAY()</f>
        <v>78</v>
      </c>
      <c r="H56" s="4" t="str">
        <f aca="false">IF(OR(C56="",G56&lt;=0),"",ROUNDUP(F56/G56,0))</f>
        <v/>
      </c>
      <c r="I56" s="4" t="str">
        <f aca="false">IF(G56&lt;=0,"Date passée",IF(C56="","Saisir l'OTB du jour",IF(F56=0,"Objectif atteint : relire le prix avant de vendre plus",IF(G56&lt;=7,"Retard à J-7 ou moins : comparer au même délai N-1 avant d'agir","Suivre le rythme : comparer au même délai N-1"))))</f>
        <v>Saisir l'OTB du jour</v>
      </c>
    </row>
    <row r="57" customFormat="false" ht="15" hidden="false" customHeight="false" outlineLevel="0" collapsed="false">
      <c r="A57" s="6" t="n">
        <f aca="false">Daily!A57</f>
        <v>46382</v>
      </c>
      <c r="B57" s="4" t="n">
        <f aca="false">Daily!G57</f>
        <v>40</v>
      </c>
      <c r="C57" s="3"/>
      <c r="D57" s="4" t="n">
        <f aca="false">Daily!E57</f>
        <v>80</v>
      </c>
      <c r="E57" s="4" t="n">
        <f aca="false">ROUNDUP(D57/100*B57,0)</f>
        <v>32</v>
      </c>
      <c r="F57" s="4" t="str">
        <f aca="false">IF(C57="","",MAX(0,E57-C57))</f>
        <v/>
      </c>
      <c r="G57" s="4" t="n">
        <f aca="true">A57-TODAY()</f>
        <v>79</v>
      </c>
      <c r="H57" s="4" t="str">
        <f aca="false">IF(OR(C57="",G57&lt;=0),"",ROUNDUP(F57/G57,0))</f>
        <v/>
      </c>
      <c r="I57" s="4" t="str">
        <f aca="false">IF(G57&lt;=0,"Date passée",IF(C57="","Saisir l'OTB du jour",IF(F57=0,"Objectif atteint : relire le prix avant de vendre plus",IF(G57&lt;=7,"Retard à J-7 ou moins : comparer au même délai N-1 avant d'agir","Suivre le rythme : comparer au même délai N-1"))))</f>
        <v>Saisir l'OTB du jour</v>
      </c>
    </row>
    <row r="58" customFormat="false" ht="15" hidden="false" customHeight="false" outlineLevel="0" collapsed="false">
      <c r="A58" s="6" t="n">
        <f aca="false">Daily!A58</f>
        <v>46383</v>
      </c>
      <c r="B58" s="4" t="n">
        <f aca="false">Daily!G58</f>
        <v>40</v>
      </c>
      <c r="C58" s="3"/>
      <c r="D58" s="4" t="n">
        <f aca="false">Daily!E58</f>
        <v>80</v>
      </c>
      <c r="E58" s="4" t="n">
        <f aca="false">ROUNDUP(D58/100*B58,0)</f>
        <v>32</v>
      </c>
      <c r="F58" s="4" t="str">
        <f aca="false">IF(C58="","",MAX(0,E58-C58))</f>
        <v/>
      </c>
      <c r="G58" s="4" t="n">
        <f aca="true">A58-TODAY()</f>
        <v>80</v>
      </c>
      <c r="H58" s="4" t="str">
        <f aca="false">IF(OR(C58="",G58&lt;=0),"",ROUNDUP(F58/G58,0))</f>
        <v/>
      </c>
      <c r="I58" s="4" t="str">
        <f aca="false">IF(G58&lt;=0,"Date passée",IF(C58="","Saisir l'OTB du jour",IF(F58=0,"Objectif atteint : relire le prix avant de vendre plus",IF(G58&lt;=7,"Retard à J-7 ou moins : comparer au même délai N-1 avant d'agir","Suivre le rythme : comparer au même délai N-1"))))</f>
        <v>Saisir l'OTB du jour</v>
      </c>
    </row>
    <row r="59" customFormat="false" ht="15" hidden="false" customHeight="false" outlineLevel="0" collapsed="false">
      <c r="A59" s="6" t="n">
        <f aca="false">Daily!A59</f>
        <v>46384</v>
      </c>
      <c r="B59" s="4" t="n">
        <f aca="false">Daily!G59</f>
        <v>40</v>
      </c>
      <c r="C59" s="3"/>
      <c r="D59" s="4" t="n">
        <f aca="false">Daily!E59</f>
        <v>80</v>
      </c>
      <c r="E59" s="4" t="n">
        <f aca="false">ROUNDUP(D59/100*B59,0)</f>
        <v>32</v>
      </c>
      <c r="F59" s="4" t="str">
        <f aca="false">IF(C59="","",MAX(0,E59-C59))</f>
        <v/>
      </c>
      <c r="G59" s="4" t="n">
        <f aca="true">A59-TODAY()</f>
        <v>81</v>
      </c>
      <c r="H59" s="4" t="str">
        <f aca="false">IF(OR(C59="",G59&lt;=0),"",ROUNDUP(F59/G59,0))</f>
        <v/>
      </c>
      <c r="I59" s="4" t="str">
        <f aca="false">IF(G59&lt;=0,"Date passée",IF(C59="","Saisir l'OTB du jour",IF(F59=0,"Objectif atteint : relire le prix avant de vendre plus",IF(G59&lt;=7,"Retard à J-7 ou moins : comparer au même délai N-1 avant d'agir","Suivre le rythme : comparer au même délai N-1"))))</f>
        <v>Saisir l'OTB du jour</v>
      </c>
    </row>
    <row r="60" customFormat="false" ht="15" hidden="false" customHeight="false" outlineLevel="0" collapsed="false">
      <c r="A60" s="6" t="n">
        <f aca="false">Daily!A60</f>
        <v>46385</v>
      </c>
      <c r="B60" s="4" t="n">
        <f aca="false">Daily!G60</f>
        <v>40</v>
      </c>
      <c r="C60" s="3"/>
      <c r="D60" s="4" t="n">
        <f aca="false">Daily!E60</f>
        <v>80</v>
      </c>
      <c r="E60" s="4" t="n">
        <f aca="false">ROUNDUP(D60/100*B60,0)</f>
        <v>32</v>
      </c>
      <c r="F60" s="4" t="str">
        <f aca="false">IF(C60="","",MAX(0,E60-C60))</f>
        <v/>
      </c>
      <c r="G60" s="4" t="n">
        <f aca="true">A60-TODAY()</f>
        <v>82</v>
      </c>
      <c r="H60" s="4" t="str">
        <f aca="false">IF(OR(C60="",G60&lt;=0),"",ROUNDUP(F60/G60,0))</f>
        <v/>
      </c>
      <c r="I60" s="4" t="str">
        <f aca="false">IF(G60&lt;=0,"Date passée",IF(C60="","Saisir l'OTB du jour",IF(F60=0,"Objectif atteint : relire le prix avant de vendre plus",IF(G60&lt;=7,"Retard à J-7 ou moins : comparer au même délai N-1 avant d'agir","Suivre le rythme : comparer au même délai N-1"))))</f>
        <v>Saisir l'OTB du jour</v>
      </c>
    </row>
    <row r="61" customFormat="false" ht="15" hidden="false" customHeight="false" outlineLevel="0" collapsed="false">
      <c r="A61" s="6" t="n">
        <f aca="false">Daily!A61</f>
        <v>46386</v>
      </c>
      <c r="B61" s="4" t="n">
        <f aca="false">Daily!G61</f>
        <v>40</v>
      </c>
      <c r="C61" s="3"/>
      <c r="D61" s="4" t="n">
        <f aca="false">Daily!E61</f>
        <v>80</v>
      </c>
      <c r="E61" s="4" t="n">
        <f aca="false">ROUNDUP(D61/100*B61,0)</f>
        <v>32</v>
      </c>
      <c r="F61" s="4" t="str">
        <f aca="false">IF(C61="","",MAX(0,E61-C61))</f>
        <v/>
      </c>
      <c r="G61" s="4" t="n">
        <f aca="true">A61-TODAY()</f>
        <v>83</v>
      </c>
      <c r="H61" s="4" t="str">
        <f aca="false">IF(OR(C61="",G61&lt;=0),"",ROUNDUP(F61/G61,0))</f>
        <v/>
      </c>
      <c r="I61" s="4" t="str">
        <f aca="false">IF(G61&lt;=0,"Date passée",IF(C61="","Saisir l'OTB du jour",IF(F61=0,"Objectif atteint : relire le prix avant de vendre plus",IF(G61&lt;=7,"Retard à J-7 ou moins : comparer au même délai N-1 avant d'agir","Suivre le rythme : comparer au même délai N-1"))))</f>
        <v>Saisir l'OTB du jour</v>
      </c>
    </row>
    <row r="62" customFormat="false" ht="15" hidden="false" customHeight="false" outlineLevel="0" collapsed="false">
      <c r="A62" s="6" t="n">
        <f aca="false">Daily!A62</f>
        <v>46387</v>
      </c>
      <c r="B62" s="4" t="n">
        <f aca="false">Daily!G62</f>
        <v>40</v>
      </c>
      <c r="C62" s="3"/>
      <c r="D62" s="4" t="n">
        <f aca="false">Daily!E62</f>
        <v>80</v>
      </c>
      <c r="E62" s="4" t="n">
        <f aca="false">ROUNDUP(D62/100*B62,0)</f>
        <v>32</v>
      </c>
      <c r="F62" s="4" t="str">
        <f aca="false">IF(C62="","",MAX(0,E62-C62))</f>
        <v/>
      </c>
      <c r="G62" s="4" t="n">
        <f aca="true">A62-TODAY()</f>
        <v>84</v>
      </c>
      <c r="H62" s="4" t="str">
        <f aca="false">IF(OR(C62="",G62&lt;=0),"",ROUNDUP(F62/G62,0))</f>
        <v/>
      </c>
      <c r="I62" s="4" t="str">
        <f aca="false">IF(G62&lt;=0,"Date passée",IF(C62="","Saisir l'OTB du jour",IF(F62=0,"Objectif atteint : relire le prix avant de vendre plus",IF(G62&lt;=7,"Retard à J-7 ou moins : comparer au même délai N-1 avant d'agir","Suivre le rythme : comparer au même délai N-1"))))</f>
        <v>Saisir l'OTB du jour</v>
      </c>
    </row>
    <row r="63" customFormat="false" ht="15" hidden="false" customHeight="false" outlineLevel="0" collapsed="false">
      <c r="A63" s="6" t="n">
        <f aca="false">Daily!A63</f>
        <v>46388</v>
      </c>
      <c r="B63" s="4" t="n">
        <f aca="false">Daily!G63</f>
        <v>40</v>
      </c>
      <c r="C63" s="3"/>
      <c r="D63" s="4" t="n">
        <f aca="false">Daily!E63</f>
        <v>80</v>
      </c>
      <c r="E63" s="4" t="n">
        <f aca="false">ROUNDUP(D63/100*B63,0)</f>
        <v>32</v>
      </c>
      <c r="F63" s="4" t="str">
        <f aca="false">IF(C63="","",MAX(0,E63-C63))</f>
        <v/>
      </c>
      <c r="G63" s="4" t="n">
        <f aca="true">A63-TODAY()</f>
        <v>85</v>
      </c>
      <c r="H63" s="4" t="str">
        <f aca="false">IF(OR(C63="",G63&lt;=0),"",ROUNDUP(F63/G63,0))</f>
        <v/>
      </c>
      <c r="I63" s="4" t="str">
        <f aca="false">IF(G63&lt;=0,"Date passée",IF(C63="","Saisir l'OTB du jour",IF(F63=0,"Objectif atteint : relire le prix avant de vendre plus",IF(G63&lt;=7,"Retard à J-7 ou moins : comparer au même délai N-1 avant d'agir","Suivre le rythme : comparer au même délai N-1"))))</f>
        <v>Saisir l'OTB du jour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8"/>
    <col collapsed="false" customWidth="true" hidden="false" outlineLevel="0" max="4" min="4" style="0" width="13"/>
  </cols>
  <sheetData>
    <row r="1" customFormat="false" ht="15" hidden="false" customHeight="false" outlineLevel="0" collapsed="false">
      <c r="A1" s="1" t="s">
        <v>5</v>
      </c>
      <c r="B1" s="1" t="s">
        <v>3</v>
      </c>
      <c r="C1" s="1" t="s">
        <v>16</v>
      </c>
      <c r="D1" s="1" t="s">
        <v>17</v>
      </c>
    </row>
    <row r="2" customFormat="false" ht="15" hidden="false" customHeight="false" outlineLevel="0" collapsed="false">
      <c r="A2" s="4" t="s">
        <v>18</v>
      </c>
      <c r="B2" s="4" t="n">
        <f aca="false">SUMIFS(Daily!D:D,Daily!F:F,A2)</f>
        <v>0</v>
      </c>
      <c r="C2" s="4" t="n">
        <f aca="false">SUMIFS(Daily!G:G,Daily!F:F,A2,Daily!D:D,"&lt;&gt;")</f>
        <v>0</v>
      </c>
      <c r="D2" s="5" t="str">
        <f aca="false">IF(C2=0,"",B2/C2)</f>
        <v/>
      </c>
    </row>
    <row r="3" customFormat="false" ht="15" hidden="false" customHeight="false" outlineLevel="0" collapsed="false">
      <c r="A3" s="4" t="s">
        <v>19</v>
      </c>
      <c r="B3" s="4" t="n">
        <f aca="false">SUMIFS(Daily!D:D,Daily!F:F,A3)</f>
        <v>0</v>
      </c>
      <c r="C3" s="4" t="n">
        <f aca="false">SUMIFS(Daily!G:G,Daily!F:F,A3,Daily!D:D,"&lt;&gt;")</f>
        <v>0</v>
      </c>
      <c r="D3" s="5" t="str">
        <f aca="false">IF(C3=0,"",B3/C3)</f>
        <v/>
      </c>
    </row>
    <row r="4" customFormat="false" ht="15" hidden="false" customHeight="false" outlineLevel="0" collapsed="false">
      <c r="A4" s="4" t="s">
        <v>20</v>
      </c>
      <c r="B4" s="4" t="n">
        <f aca="false">SUMIFS(Daily!D:D,Daily!F:F,A4)</f>
        <v>0</v>
      </c>
      <c r="C4" s="4" t="n">
        <f aca="false">SUMIFS(Daily!G:G,Daily!F:F,A4,Daily!D:D,"&lt;&gt;")</f>
        <v>0</v>
      </c>
      <c r="D4" s="5" t="str">
        <f aca="false">IF(C4=0,"",B4/C4)</f>
        <v/>
      </c>
    </row>
    <row r="5" customFormat="false" ht="15" hidden="false" customHeight="false" outlineLevel="0" collapsed="false">
      <c r="A5" s="4" t="s">
        <v>21</v>
      </c>
      <c r="B5" s="4" t="n">
        <f aca="false">SUMIFS(Daily!D:D,Daily!F:F,A5)</f>
        <v>0</v>
      </c>
      <c r="C5" s="4" t="n">
        <f aca="false">SUMIFS(Daily!G:G,Daily!F:F,A5,Daily!D:D,"&lt;&gt;")</f>
        <v>0</v>
      </c>
      <c r="D5" s="5" t="str">
        <f aca="false">IF(C5=0,"",B5/C5)</f>
        <v/>
      </c>
    </row>
    <row r="6" customFormat="false" ht="15" hidden="false" customHeight="false" outlineLevel="0" collapsed="false">
      <c r="A6" s="4" t="s">
        <v>22</v>
      </c>
      <c r="B6" s="4" t="n">
        <f aca="false">SUMIFS(Daily!D:D,Daily!F:F,A6)</f>
        <v>0</v>
      </c>
      <c r="C6" s="4" t="n">
        <f aca="false">SUMIFS(Daily!G:G,Daily!F:F,A6,Daily!D:D,"&lt;&gt;")</f>
        <v>0</v>
      </c>
      <c r="D6" s="5" t="str">
        <f aca="false">IF(C6=0,"",B6/C6)</f>
        <v/>
      </c>
    </row>
    <row r="7" customFormat="false" ht="15" hidden="false" customHeight="false" outlineLevel="0" collapsed="false">
      <c r="A7" s="4" t="s">
        <v>23</v>
      </c>
      <c r="B7" s="4" t="n">
        <f aca="false">SUMIFS(Daily!D:D,Daily!F:F,A7)</f>
        <v>0</v>
      </c>
      <c r="C7" s="4" t="n">
        <f aca="false">SUMIFS(Daily!G:G,Daily!F:F,A7,Daily!D:D,"&lt;&gt;")</f>
        <v>0</v>
      </c>
      <c r="D7" s="5" t="str">
        <f aca="false">IF(C7=0,"",B7/C7)</f>
        <v/>
      </c>
    </row>
    <row r="8" customFormat="false" ht="15" hidden="false" customHeight="false" outlineLevel="0" collapsed="false">
      <c r="A8" s="4" t="s">
        <v>24</v>
      </c>
      <c r="B8" s="4" t="n">
        <f aca="false">SUMIFS(Daily!D:D,Daily!F:F,A8)</f>
        <v>0</v>
      </c>
      <c r="C8" s="4" t="n">
        <f aca="false">SUMIFS(Daily!G:G,Daily!F:F,A8,Daily!D:D,"&lt;&gt;")</f>
        <v>0</v>
      </c>
      <c r="D8" s="5" t="str">
        <f aca="false">IF(C8=0,"",B8/C8)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23.85" hidden="false" customHeight="false" outlineLevel="0" collapsed="false">
      <c r="A1" s="7" t="s">
        <v>25</v>
      </c>
    </row>
    <row r="2" customFormat="false" ht="23.85" hidden="false" customHeight="false" outlineLevel="0" collapsed="false">
      <c r="A2" s="8" t="s">
        <v>26</v>
      </c>
    </row>
    <row r="3" customFormat="false" ht="23.85" hidden="false" customHeight="false" outlineLevel="0" collapsed="false">
      <c r="A3" s="8" t="s">
        <v>27</v>
      </c>
    </row>
    <row r="4" customFormat="false" ht="23.85" hidden="false" customHeight="false" outlineLevel="0" collapsed="false">
      <c r="A4" s="8" t="s">
        <v>28</v>
      </c>
    </row>
    <row r="5" customFormat="false" ht="15" hidden="false" customHeight="false" outlineLevel="0" collapsed="false">
      <c r="A5" s="8" t="s">
        <v>29</v>
      </c>
    </row>
    <row r="6" customFormat="false" ht="15" hidden="false" customHeight="false" outlineLevel="0" collapsed="false">
      <c r="A6" s="8" t="s">
        <v>30</v>
      </c>
    </row>
    <row r="7" customFormat="false" ht="23.85" hidden="false" customHeight="false" outlineLevel="0" collapsed="false">
      <c r="A7" s="8" t="s">
        <v>31</v>
      </c>
    </row>
    <row r="8" customFormat="false" ht="15" hidden="false" customHeight="false" outlineLevel="0" collapsed="false">
      <c r="A8" s="8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2026-10-08T12:46:35Z</dcterms:created>
  <dc:creator>openpyxl</dc:creator>
  <dc:description/>
  <dc:language>en-US</dc:language>
  <cp:lastModifiedBy/>
  <dcterms:modified xsi:type="dcterms:W3CDTF">2026-10-08T12:46:35Z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